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4"/>
  <workbookPr defaultThemeVersion="166925"/>
  <xr:revisionPtr revIDLastSave="0" documentId="8_{8E9A30FD-1111-4A4A-A764-A2C5941F8B29}" xr6:coauthVersionLast="47" xr6:coauthVersionMax="47" xr10:uidLastSave="{00000000-0000-0000-0000-000000000000}"/>
  <bookViews>
    <workbookView xWindow="0" yWindow="0" windowWidth="0" windowHeight="0" xr2:uid="{00000000-000D-0000-FFFF-FFFF00000000}"/>
  </bookViews>
  <sheets>
    <sheet name="Matriz" sheetId="1" r:id="rId1"/>
    <sheet name="Matriz _Gdrive" sheetId="2" state="hidden" r:id="rId2"/>
    <sheet name="Introdução" sheetId="3" r:id="rId3"/>
    <sheet name="Instruções " sheetId="4" r:id="rId4"/>
    <sheet name="Avaliação" sheetId="5" r:id="rId5"/>
    <sheet name="KPA 2.1" sheetId="6" r:id="rId6"/>
    <sheet name="KPA 3.1" sheetId="7" r:id="rId7"/>
    <sheet name="KPA 3.2" sheetId="8" r:id="rId8"/>
    <sheet name="KPA 2.2" sheetId="9" r:id="rId9"/>
    <sheet name="KPA 3.4" sheetId="10" r:id="rId10"/>
    <sheet name="KPA 3.3" sheetId="11" r:id="rId11"/>
    <sheet name="KPA 2.3" sheetId="12" r:id="rId12"/>
    <sheet name="KPA 2.4" sheetId="13" r:id="rId13"/>
    <sheet name="KPA 2.5" sheetId="14" r:id="rId14"/>
    <sheet name="KPA 3.5" sheetId="15" r:id="rId15"/>
    <sheet name="KPA 3.6" sheetId="16" r:id="rId16"/>
    <sheet name="KPA 2.6" sheetId="17" r:id="rId17"/>
    <sheet name="KPA 3.7" sheetId="18" r:id="rId18"/>
  </sheets>
  <definedNames>
    <definedName name="_ftnref1" localSheetId="16">'KPA 2.6'!$A$6</definedName>
    <definedName name="_ftnref1" localSheetId="15">'KPA 3.6'!$A$10</definedName>
    <definedName name="_ftnref1" localSheetId="11">'KPA 2.3'!$A$6</definedName>
    <definedName name="_ftnref1" localSheetId="8">'KPA 2.2'!$A$6</definedName>
    <definedName name="_ftnref1" localSheetId="12">'KPA 2.4'!$A$6</definedName>
    <definedName name="_ftnref1" localSheetId="5">'KPA 2.1'!$A$14</definedName>
    <definedName name="_ftnref1" localSheetId="14">'KPA 3.5'!$A$15</definedName>
    <definedName name="_ftnref1" localSheetId="6">'KPA 3.1'!$A$6</definedName>
    <definedName name="_ftnref1" localSheetId="13">'KPA 2.5'!$A$6</definedName>
    <definedName name="_ftnref1" localSheetId="17">'KPA 3.7'!$A$6</definedName>
    <definedName name="_ftnref1" localSheetId="10">'KPA 3.3'!$A$6</definedName>
    <definedName name="_ftnref1" localSheetId="7">'KPA 3.2'!$A$6</definedName>
    <definedName name="_ftnref1" localSheetId="9">'KPA 3.4'!$A$6</definedName>
    <definedName name="_Toc433303953" localSheetId="6">'KPA 3.1'!$A$1</definedName>
    <definedName name="_Toc433303953" localSheetId="16">'KPA 2.6'!$A$1</definedName>
    <definedName name="_Toc433303953" localSheetId="10">'KPA 3.3'!$A$1</definedName>
    <definedName name="_Toc433303953" localSheetId="5">'KPA 2.1'!$A$1</definedName>
    <definedName name="_Toc433303953" localSheetId="17">'KPA 3.7'!$A$1</definedName>
    <definedName name="_Toc433303953" localSheetId="15">'KPA 3.6'!$A$1</definedName>
    <definedName name="_Toc433303953" localSheetId="11">'KPA 2.3'!$A$1</definedName>
    <definedName name="_Toc433303953" localSheetId="12">#REF!</definedName>
    <definedName name="_Toc433303953" localSheetId="14">'KPA 3.5'!$A$1</definedName>
    <definedName name="_Toc433303953" localSheetId="8">'KPA 2.2'!$A$1</definedName>
    <definedName name="_Toc433303953" localSheetId="13">'KPA 2.5'!$A$1</definedName>
    <definedName name="_Toc433303953" localSheetId="9">'KPA 3.4'!$A$1</definedName>
    <definedName name="_Toc433303953" localSheetId="7">'KPA 3.2'!$A$1</definedName>
    <definedName name="bookmark62" localSheetId="15">#REF!</definedName>
    <definedName name="bookmark62" localSheetId="14">#REF!</definedName>
    <definedName name="bookmark62" localSheetId="16">#REF!</definedName>
    <definedName name="bookmark62" localSheetId="8">#REF!</definedName>
    <definedName name="bookmark62" localSheetId="5">#REF!</definedName>
    <definedName name="bookmark62" localSheetId="7">#REF!</definedName>
    <definedName name="bookmark62" localSheetId="12">#REF!</definedName>
    <definedName name="bookmark62" localSheetId="10">#REF!</definedName>
    <definedName name="bookmark62" localSheetId="13">#REF!</definedName>
    <definedName name="bookmark62" localSheetId="17">#REF!</definedName>
    <definedName name="bookmark62" localSheetId="9">#REF!</definedName>
    <definedName name="bookmark62" localSheetId="6">#REF!</definedName>
    <definedName name="bookmark62" localSheetId="11">#REF!</definedName>
    <definedName name="bookmark64" localSheetId="8">'KPA 2.2'!$A$25</definedName>
    <definedName name="bookmark64" localSheetId="14">'KPA 3.5'!$A$27</definedName>
    <definedName name="bookmark64" localSheetId="13">'KPA 2.5'!$A$22</definedName>
    <definedName name="bookmark64" localSheetId="10">'KPA 3.3'!$A$19</definedName>
    <definedName name="bookmark64" localSheetId="6">'KPA 3.1'!$A$25</definedName>
    <definedName name="bookmark64" localSheetId="7">#REF!</definedName>
    <definedName name="bookmark64" localSheetId="11">'KPA 2.3'!$A$32</definedName>
    <definedName name="bookmark64" localSheetId="17">#REF!</definedName>
    <definedName name="bookmark64" localSheetId="16">#REF!</definedName>
    <definedName name="bookmark64" localSheetId="9">'KPA 3.4'!$A$17</definedName>
    <definedName name="bookmark64" localSheetId="15">'KPA 3.6'!$A$25</definedName>
    <definedName name="bookmark64" localSheetId="5">'KPA 2.1'!$A$33</definedName>
    <definedName name="bookmark64" localSheetId="12">'KPA 2.4'!$A$26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5" l="1"/>
  <c r="A1" i="8"/>
  <c r="A1" i="7"/>
  <c r="A1" i="6"/>
  <c r="T58" i="5"/>
  <c r="T61" i="5" s="1"/>
  <c r="T56" i="5"/>
  <c r="T54" i="5"/>
  <c r="T51" i="5"/>
  <c r="T44" i="5"/>
  <c r="T42" i="5"/>
  <c r="AU40" i="5"/>
  <c r="T40" i="5"/>
  <c r="T38" i="5"/>
  <c r="AC33" i="5"/>
  <c r="AB33" i="5"/>
  <c r="AA33" i="5"/>
  <c r="Z33" i="5"/>
  <c r="Y33" i="5"/>
  <c r="X33" i="5"/>
  <c r="W33" i="5"/>
  <c r="T33" i="5"/>
  <c r="J33" i="5"/>
  <c r="I33" i="5"/>
  <c r="H33" i="5"/>
  <c r="G33" i="5"/>
  <c r="F33" i="5"/>
  <c r="E33" i="5"/>
  <c r="D33" i="5"/>
  <c r="B33" i="5"/>
  <c r="Z31" i="5"/>
  <c r="Y31" i="5"/>
  <c r="X31" i="5"/>
  <c r="W31" i="5"/>
  <c r="T31" i="5"/>
  <c r="G31" i="5"/>
  <c r="F31" i="5"/>
  <c r="E31" i="5"/>
  <c r="D31" i="5"/>
  <c r="B31" i="5"/>
  <c r="AD29" i="5"/>
  <c r="AC29" i="5"/>
  <c r="AB29" i="5"/>
  <c r="AA29" i="5"/>
  <c r="Z29" i="5"/>
  <c r="Y29" i="5"/>
  <c r="X29" i="5"/>
  <c r="W29" i="5"/>
  <c r="T29" i="5"/>
  <c r="K29" i="5"/>
  <c r="J29" i="5"/>
  <c r="I29" i="5"/>
  <c r="H29" i="5"/>
  <c r="G29" i="5"/>
  <c r="F29" i="5"/>
  <c r="E29" i="5"/>
  <c r="D29" i="5"/>
  <c r="B29" i="5"/>
  <c r="AI27" i="5"/>
  <c r="AH27" i="5"/>
  <c r="AG27" i="5"/>
  <c r="AF27" i="5"/>
  <c r="AE27" i="5"/>
  <c r="AD27" i="5"/>
  <c r="AC27" i="5"/>
  <c r="AB27" i="5"/>
  <c r="AA27" i="5"/>
  <c r="Z27" i="5"/>
  <c r="Y27" i="5"/>
  <c r="X27" i="5"/>
  <c r="W27" i="5"/>
  <c r="T27" i="5"/>
  <c r="P27" i="5"/>
  <c r="O27" i="5"/>
  <c r="N27" i="5"/>
  <c r="M27" i="5"/>
  <c r="L27" i="5"/>
  <c r="K27" i="5"/>
  <c r="J27" i="5"/>
  <c r="I27" i="5"/>
  <c r="H27" i="5"/>
  <c r="G27" i="5"/>
  <c r="F27" i="5"/>
  <c r="E27" i="5"/>
  <c r="D27" i="5"/>
  <c r="B27" i="5"/>
  <c r="AG25" i="5"/>
  <c r="AF25" i="5"/>
  <c r="AE25" i="5"/>
  <c r="AD25" i="5"/>
  <c r="AC25" i="5"/>
  <c r="AB25" i="5"/>
  <c r="AA25" i="5"/>
  <c r="Z25" i="5"/>
  <c r="Y25" i="5"/>
  <c r="X25" i="5"/>
  <c r="W25" i="5"/>
  <c r="T25" i="5"/>
  <c r="N25" i="5"/>
  <c r="M25" i="5"/>
  <c r="L25" i="5"/>
  <c r="K25" i="5"/>
  <c r="J25" i="5"/>
  <c r="I25" i="5"/>
  <c r="H25" i="5"/>
  <c r="G25" i="5"/>
  <c r="F25" i="5"/>
  <c r="E25" i="5"/>
  <c r="D25" i="5"/>
  <c r="B25" i="5"/>
  <c r="AU23" i="5"/>
  <c r="AC23" i="5"/>
  <c r="AB23" i="5"/>
  <c r="AA23" i="5"/>
  <c r="Z23" i="5"/>
  <c r="Y23" i="5"/>
  <c r="X23" i="5"/>
  <c r="W23" i="5"/>
  <c r="T23" i="5"/>
  <c r="J23" i="5"/>
  <c r="I23" i="5"/>
  <c r="H23" i="5"/>
  <c r="G23" i="5"/>
  <c r="F23" i="5"/>
  <c r="E23" i="5"/>
  <c r="D23" i="5"/>
  <c r="B23" i="5"/>
  <c r="AD21" i="5"/>
  <c r="AC21" i="5"/>
  <c r="AB21" i="5"/>
  <c r="AA21" i="5"/>
  <c r="Z21" i="5"/>
  <c r="Y21" i="5"/>
  <c r="X21" i="5"/>
  <c r="W21" i="5"/>
  <c r="T21" i="5"/>
  <c r="T35" i="5" s="1"/>
  <c r="K21" i="5"/>
  <c r="J21" i="5"/>
  <c r="I21" i="5"/>
  <c r="H21" i="5"/>
  <c r="G21" i="5"/>
  <c r="F21" i="5"/>
  <c r="E21" i="5"/>
  <c r="D21" i="5"/>
  <c r="B21" i="5"/>
  <c r="X17" i="5"/>
  <c r="W17" i="5"/>
  <c r="E17" i="5"/>
  <c r="D17" i="5"/>
  <c r="AJ16" i="5"/>
  <c r="AI16" i="5"/>
  <c r="AH16" i="5"/>
  <c r="AG16" i="5"/>
  <c r="AF16" i="5"/>
  <c r="AE16" i="5"/>
  <c r="AD16" i="5"/>
  <c r="AC16" i="5"/>
  <c r="AB16" i="5"/>
  <c r="AA16" i="5"/>
  <c r="Z16" i="5"/>
  <c r="Y16" i="5"/>
  <c r="X16" i="5"/>
  <c r="W16" i="5"/>
  <c r="T16" i="5"/>
  <c r="Q16" i="5"/>
  <c r="P16" i="5"/>
  <c r="O16" i="5"/>
  <c r="N16" i="5"/>
  <c r="M16" i="5"/>
  <c r="L16" i="5"/>
  <c r="K16" i="5"/>
  <c r="J16" i="5"/>
  <c r="I16" i="5"/>
  <c r="H16" i="5"/>
  <c r="G16" i="5"/>
  <c r="F16" i="5"/>
  <c r="E16" i="5"/>
  <c r="D16" i="5"/>
  <c r="B16" i="5"/>
  <c r="AE14" i="5"/>
  <c r="AD14" i="5"/>
  <c r="AC14" i="5"/>
  <c r="AB14" i="5"/>
  <c r="AA14" i="5"/>
  <c r="Z14" i="5"/>
  <c r="Y14" i="5"/>
  <c r="X14" i="5"/>
  <c r="W14" i="5"/>
  <c r="T14" i="5"/>
  <c r="L14" i="5"/>
  <c r="K14" i="5"/>
  <c r="J14" i="5"/>
  <c r="I14" i="5"/>
  <c r="H14" i="5"/>
  <c r="G14" i="5"/>
  <c r="F14" i="5"/>
  <c r="E14" i="5"/>
  <c r="D14" i="5"/>
  <c r="B14" i="5"/>
  <c r="AE12" i="5"/>
  <c r="AD12" i="5"/>
  <c r="AC12" i="5"/>
  <c r="AB12" i="5"/>
  <c r="AA12" i="5"/>
  <c r="Z12" i="5"/>
  <c r="Y12" i="5"/>
  <c r="X12" i="5"/>
  <c r="W12" i="5"/>
  <c r="T12" i="5"/>
  <c r="L12" i="5"/>
  <c r="K12" i="5"/>
  <c r="J12" i="5"/>
  <c r="I12" i="5"/>
  <c r="H12" i="5"/>
  <c r="G12" i="5"/>
  <c r="F12" i="5"/>
  <c r="E12" i="5"/>
  <c r="D12" i="5"/>
  <c r="B12" i="5"/>
  <c r="AB10" i="5"/>
  <c r="AA10" i="5"/>
  <c r="Z10" i="5"/>
  <c r="Y10" i="5"/>
  <c r="X10" i="5"/>
  <c r="W10" i="5"/>
  <c r="T10" i="5"/>
  <c r="I10" i="5"/>
  <c r="H10" i="5"/>
  <c r="G10" i="5"/>
  <c r="F10" i="5"/>
  <c r="E10" i="5"/>
  <c r="D10" i="5"/>
  <c r="B10" i="5"/>
  <c r="AD8" i="5"/>
  <c r="AC8" i="5"/>
  <c r="AB8" i="5"/>
  <c r="AA8" i="5"/>
  <c r="Z8" i="5"/>
  <c r="Y8" i="5"/>
  <c r="X8" i="5"/>
  <c r="W8" i="5"/>
  <c r="T8" i="5"/>
  <c r="K8" i="5"/>
  <c r="J8" i="5"/>
  <c r="I8" i="5"/>
  <c r="H8" i="5"/>
  <c r="G8" i="5"/>
  <c r="F8" i="5"/>
  <c r="E8" i="5"/>
  <c r="D8" i="5"/>
  <c r="B8" i="5"/>
  <c r="AU6" i="5"/>
  <c r="AD6" i="5"/>
  <c r="AC6" i="5"/>
  <c r="AB6" i="5"/>
  <c r="AA6" i="5"/>
  <c r="Z6" i="5"/>
  <c r="Y6" i="5"/>
  <c r="X6" i="5"/>
  <c r="W6" i="5"/>
  <c r="T6" i="5"/>
  <c r="T18" i="5" s="1"/>
  <c r="K6" i="5"/>
  <c r="J6" i="5"/>
  <c r="I6" i="5"/>
  <c r="H6" i="5"/>
  <c r="G6" i="5"/>
  <c r="F6" i="5"/>
  <c r="E6" i="5"/>
  <c r="D6" i="5"/>
  <c r="B6" i="5"/>
  <c r="AL4" i="5"/>
  <c r="E13" i="2"/>
  <c r="E12" i="2"/>
  <c r="F11" i="2"/>
  <c r="E11" i="2"/>
  <c r="D11" i="2"/>
  <c r="C11" i="2"/>
  <c r="E10" i="2"/>
  <c r="D10" i="2"/>
  <c r="C10" i="2"/>
  <c r="F9" i="2"/>
  <c r="E9" i="2"/>
  <c r="D9" i="2"/>
  <c r="C9" i="2"/>
  <c r="D8" i="2"/>
  <c r="C8" i="2"/>
  <c r="F7" i="2"/>
  <c r="E7" i="2"/>
  <c r="D7" i="2"/>
  <c r="C7" i="2"/>
  <c r="F6" i="2"/>
  <c r="E6" i="2"/>
  <c r="C6" i="2"/>
  <c r="E13" i="1"/>
  <c r="E12" i="1"/>
  <c r="F11" i="1"/>
  <c r="E11" i="1"/>
  <c r="D11" i="1"/>
  <c r="E10" i="1"/>
  <c r="D10" i="1"/>
  <c r="C10" i="1"/>
  <c r="F9" i="1"/>
  <c r="E9" i="1"/>
  <c r="D9" i="1"/>
  <c r="C9" i="1"/>
  <c r="D8" i="1"/>
  <c r="C8" i="1"/>
  <c r="F7" i="1"/>
  <c r="E7" i="1"/>
  <c r="D7" i="1"/>
  <c r="C7" i="1"/>
  <c r="F6" i="1"/>
  <c r="E6" i="1"/>
  <c r="C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400-000001000000}">
      <text>
        <r>
          <rPr>
            <sz val="11"/>
            <color rgb="FF000000"/>
            <rFont val="Calibri"/>
          </rPr>
          <t>Objetivos:
1. Identificação dos conhecimentos e  habilidades críticas necessárias de cada indivíduo para o desempenho de suas tarefas; 
2. As ações de capacitação desenvolvidas de acordo com o Plano de Treinamento e Desenvolvimento de cada Unidade;
3. Proporcionar condições para que o indivíduo desenvolva as habilidades necessárias ao desempenho de suas atividades; 
4. Disponibilizar aos indivíduos a oportunidade de realização de seus objetivos de desenvolvimento individual.</t>
        </r>
      </text>
    </comment>
    <comment ref="B8" authorId="0" shapeId="0" xr:uid="{00000000-0006-0000-0400-000002000000}">
      <text>
        <r>
          <rPr>
            <sz val="11"/>
            <color rgb="FF000000"/>
            <rFont val="Calibri"/>
          </rPr>
          <t>Objetivos:
1. A Empresa divulgue de forma ampla informações de interesse dos colaboradores.
2. Os empregados se sintam parte do processo e tenham habilidades de coordenar atividades e compartilhar informações.</t>
        </r>
      </text>
    </comment>
    <comment ref="B10" authorId="0" shapeId="0" xr:uid="{00000000-0006-0000-0400-000003000000}">
      <text>
        <r>
          <rPr>
            <sz val="11"/>
            <color rgb="FF000000"/>
            <rFont val="Calibri"/>
          </rPr>
          <t xml:space="preserve">Objetivo:
1. Proporcionar um adequado clima organizacional aos empregados.
2. Solucionar riscos físicos no ambiente de trabalho, visando uma maior segurança e qualidade de vida para as pessoas. </t>
        </r>
      </text>
    </comment>
    <comment ref="B12" authorId="0" shapeId="0" xr:uid="{00000000-0006-0000-0400-000004000000}">
      <text>
        <r>
          <rPr>
            <sz val="11"/>
            <color rgb="FF000000"/>
            <rFont val="Calibri"/>
          </rPr>
          <t>Objetivos:
1. Metas de desempenho alinhadas com as metas da Empresa.
2. Os colaboradores compreendam o que é esperado deles.
3. Troca de informações entre avaliado e avaliador para acompanhar o desempenho.
4. Realizar avaliação de desempenho formal dos empregados, com atribuição de notas, vinculadas ao alcance dos resultados organizacionais.
5. Proposição de ações educacionais com base nas oportunidades de melhoria identificadas.
6. Transparência e imparcialidade do sistema de avaliação de desempenho.
7. Os empregados motivados a concentrarem seus esforços de trabalho nas atividades mais importantes para o cumprimento da missão, das metas e objetivos estratégicos."</t>
        </r>
      </text>
    </comment>
    <comment ref="B14" authorId="0" shapeId="0" xr:uid="{00000000-0006-0000-0400-000005000000}">
      <text>
        <r>
          <rPr>
            <sz val="11"/>
            <color rgb="FF000000"/>
            <rFont val="Calibri"/>
          </rPr>
          <t>Objetivos:
1. A Empresa execute práticas de reconhecimento e recompensa por desempenho de acordo com as metas organizacionais (sistema de premiação alinhado com os objetivos e valores da Empresa)
2. Sistema de reconhecimento e recompensa consistente e apoiando a direção no desenvolvimento organizacional desejado.
3. Critérios claros de premiação, comunicados de forma eficaz para que os empregados entendam o objetivo da premiação.</t>
        </r>
      </text>
    </comment>
    <comment ref="B16" authorId="0" shapeId="0" xr:uid="{00000000-0006-0000-0400-000006000000}">
      <text>
        <r>
          <rPr>
            <sz val="11"/>
            <color rgb="FF000000"/>
            <rFont val="Calibri"/>
          </rPr>
          <t>Objetivos:
1. Processo estruturado de alocação de recursos baseado em perfis profissonais requeridos.
2. Atividades de recrutamento e seleção resultem na escolha de pessoas compatíveis com os perfis desejados.
3. Utilização de informações referentes ao quadro de pessoal existente para promover melhorias na gestão organizacional.</t>
        </r>
      </text>
    </comment>
    <comment ref="B21" authorId="0" shapeId="0" xr:uid="{00000000-0006-0000-0400-000007000000}">
      <text>
        <r>
          <rPr>
            <sz val="11"/>
            <color rgb="FF000000"/>
            <rFont val="Calibri"/>
          </rPr>
          <t xml:space="preserve">Objetivos:
1. Identificar as competências necessárias para a realização da Missão Crítica da Empresa.
2. Os perfis de recursos atuais para cada uma das competências da força de trabalho da Empresa sejam definidos.
3. As informações de competências sejam atualizadas periodicamente. </t>
        </r>
      </text>
    </comment>
    <comment ref="B23" authorId="0" shapeId="0" xr:uid="{00000000-0006-0000-0400-000008000000}">
      <text>
        <r>
          <rPr>
            <sz val="11"/>
            <color rgb="FF000000"/>
            <rFont val="Calibri"/>
          </rPr>
          <t>Objetivos:
1. Oferecer oportunidades para o desenvolvimento individual do empregado pela Empresa, contribuindo para o alcance da excelência na realização de suas atividades;
2. Os empregados desenvolvam suas competências através de treinamentos desenvolvidos com base na identificação dos seus objetivos de crescimento dentro da Empresa;
3. O repasse do conhecimento adquirido seja realizado pelos empregados de forma sistemática e contínua.</t>
        </r>
      </text>
    </comment>
    <comment ref="B25" authorId="0" shapeId="0" xr:uid="{00000000-0006-0000-0400-000009000000}">
      <text>
        <r>
          <rPr>
            <sz val="11"/>
            <color rgb="FF000000"/>
            <rFont val="Calibri"/>
          </rPr>
          <t>Objetivos:
1. Empregados se sintam responsáveis por alcançar resultados que apoiam as metas e objetivos do plano estratégico da Empresa.
2. Envolver dos empregados nos processos de tomada de decisão e planejamento.
3. Avaliar o grau de satisfação dos empregados com seu nível de participação no processo de tomada de decisão e disponibilidade para compartilhar suas idéias e/ou preocupações com suas chefias e demais empregados.
4. Engajamento dos empregados e compreensão clara das metas, objetivos e resultados esperados. 
5. Incentivo para a melhoria da entrega de produtos e serviços ao público, bem como na redução de custos.</t>
        </r>
      </text>
    </comment>
    <comment ref="B27" authorId="0" shapeId="0" xr:uid="{00000000-0006-0000-0400-00000A000000}">
      <text>
        <r>
          <rPr>
            <sz val="11"/>
            <color rgb="FF000000"/>
            <rFont val="Calibri"/>
          </rPr>
          <t>Objetivos:
1. Otimizar o trabalho em equipe;
2. Definição, pela própria equipe,  dos processos e funções a serem utilizados no planejamento e execução do trabalho;
3. Identificação e desenvolvimento das competências necessárias para a realização do trabalho em equipe;
4. Os objetivos do trabalho proposto sejam devidamente documentados e sirvam como base para o gerenciamento do desenvolvimento da equipe.</t>
        </r>
      </text>
    </comment>
    <comment ref="B29" authorId="0" shapeId="0" xr:uid="{00000000-0006-0000-0400-00000B000000}">
      <text>
        <r>
          <rPr>
            <sz val="11"/>
            <color rgb="FF000000"/>
            <rFont val="Calibri"/>
          </rPr>
          <t>Objetivos:
1 A Empresa ofereça oportunidades de carreira que proporcionem crescimento.
2 Os empregados busquem oportunidades de carreira que aumentem o valor de seus conhecimentos e habilidades para a Empresa.
3 As práticas de desenvolvimento de carreira sejam institucionalizadas para garantir que sejam executadas como processos organizacionais definidos.
4. Empregados de todos os níveis sejam interessados e engajados em seus cargos, aumentando a probabilidade de eles crescerem e se tornarem membros melhores e mais produtivos para a Empresa.</t>
        </r>
      </text>
    </comment>
    <comment ref="B31" authorId="0" shapeId="0" xr:uid="{00000000-0006-0000-0400-00000C000000}">
      <text>
        <r>
          <rPr>
            <sz val="11"/>
            <color rgb="FF000000"/>
            <rFont val="Calibri"/>
          </rPr>
          <t>Objetivos:
1. Processo estruturado para a alocação de novos empregados, baseado em perfis profissionais requeridos/desejados.
2. A participação em treinamento ou outras oportunidades de desenvolvimento visando aumento das habilidades de Missão Crítica ou outros resultados de desempenho da Empresa.
3. Avaliação de desempenho dos colaboradores vinculada ao alcance dos resultados organizacionais.
4. Desenvolvimento de ações educacionais com base nas necessidades futuras da Empresa, buscando mitigar riscos.</t>
        </r>
      </text>
    </comment>
    <comment ref="B33" authorId="0" shapeId="0" xr:uid="{00000000-0006-0000-0400-00000D000000}">
      <text>
        <r>
          <rPr>
            <sz val="11"/>
            <color rgb="FF000000"/>
            <rFont val="Calibri"/>
          </rPr>
          <t>Objetivos:
1. Redução das lacunas entre os perfis disponíveis e os requeridos para atingir os objetivos organizacionais atuais e futuros;
2. Plano Estratégico de Gestão do Quadro de Pessoal com alinhamento com a estratégia organizacional;
3. Identificação e antecipação de necessidades de competências para os Serviços de missão crítica e para tendências de novos negócios e produtos.
4. Planos de Sucessão desenvolvidos para garantir o provimento de candidatos qualificados.</t>
        </r>
      </text>
    </comment>
  </commentList>
</comments>
</file>

<file path=xl/sharedStrings.xml><?xml version="1.0" encoding="utf-8"?>
<sst xmlns="http://schemas.openxmlformats.org/spreadsheetml/2006/main" count="1396" uniqueCount="837">
  <si>
    <t>MODELO DE CAPACIDADE EM GESTÃO DE PESSOAS</t>
  </si>
  <si>
    <t>MATRIZ DE MATURIDADE PARA GOVERNANÇA DE GESTÃO DE PESSOAS</t>
  </si>
  <si>
    <t>Níveis de Maturidade</t>
  </si>
  <si>
    <t>Macro-objetivos da Área de Gestão de Pessoas</t>
  </si>
  <si>
    <t>Desenvolver Competências Individuais</t>
  </si>
  <si>
    <t>Construir Competências em Grupo e Cultura de Desempenho</t>
  </si>
  <si>
    <t>Motivar Pessoas e Gerenciar Desempenho</t>
  </si>
  <si>
    <t>Gerir Estratégia de Capital Humano</t>
  </si>
  <si>
    <t>Cultura e Relacionamento Organizacional</t>
  </si>
  <si>
    <t>Estruturas de Governança</t>
  </si>
  <si>
    <t xml:space="preserve">NÍVEL 5 –  Cultura na Empresa de Excelência da Performance, Melhoria Contínua e Inovação </t>
  </si>
  <si>
    <r>
      <rPr>
        <sz val="12"/>
        <color rgb="FF000000"/>
        <rFont val="Calibri"/>
      </rPr>
      <t xml:space="preserve">Relações efetivas e permanentes - </t>
    </r>
    <r>
      <rPr>
        <sz val="12"/>
        <color rgb="FFFF0000"/>
        <rFont val="Calibri"/>
      </rPr>
      <t>KPA 40</t>
    </r>
  </si>
  <si>
    <r>
      <rPr>
        <sz val="12"/>
        <color rgb="FF000000"/>
        <rFont val="Calibri"/>
      </rPr>
      <t xml:space="preserve">Independência, Poder e Autoridade da Atividade de AI - </t>
    </r>
    <r>
      <rPr>
        <sz val="12"/>
        <color rgb="FFFF0000"/>
        <rFont val="Calibri"/>
      </rPr>
      <t>KPA 41</t>
    </r>
  </si>
  <si>
    <t>NÍVEL 4 – Gestão Integrada e Mensurada de Competências na Empresa</t>
  </si>
  <si>
    <r>
      <rPr>
        <sz val="12"/>
        <color rgb="FF000000"/>
        <rFont val="Calibri"/>
      </rPr>
      <t xml:space="preserve">CAE Aconselha e Influencia a mais Alta Gerência - </t>
    </r>
    <r>
      <rPr>
        <sz val="12"/>
        <color rgb="FFFF0000"/>
        <rFont val="Calibri"/>
      </rPr>
      <t>KPA 32</t>
    </r>
  </si>
  <si>
    <r>
      <rPr>
        <sz val="12"/>
        <color rgb="FF000000"/>
        <rFont val="Calibri"/>
      </rPr>
      <t xml:space="preserve">Supervisão independente das atividades de AI - </t>
    </r>
    <r>
      <rPr>
        <sz val="12"/>
        <color rgb="FFFF0000"/>
        <rFont val="Calibri"/>
      </rPr>
      <t>KPA 33</t>
    </r>
  </si>
  <si>
    <t>NÍVEL 3 – Gestão de Competências Alinhada à Estratégia da Empresa</t>
  </si>
  <si>
    <r>
      <rPr>
        <sz val="12"/>
        <color rgb="FF000000"/>
        <rFont val="Calibri"/>
      </rPr>
      <t xml:space="preserve">Coordenação com Outros Grupos de Revisão - </t>
    </r>
    <r>
      <rPr>
        <sz val="12"/>
        <color rgb="FFFF0000"/>
        <rFont val="Calibri"/>
      </rPr>
      <t>KPA 21</t>
    </r>
  </si>
  <si>
    <r>
      <rPr>
        <sz val="12"/>
        <color rgb="FF000000"/>
        <rFont val="Calibri"/>
      </rPr>
      <t xml:space="preserve">Supervisão </t>
    </r>
    <r>
      <rPr>
        <i/>
        <sz val="12"/>
        <color rgb="FF000000"/>
        <rFont val="Calibri"/>
      </rPr>
      <t xml:space="preserve">e </t>
    </r>
    <r>
      <rPr>
        <sz val="12"/>
        <color rgb="FF000000"/>
        <rFont val="Calibri"/>
      </rPr>
      <t xml:space="preserve">apoio  gerencial para a Atividade de AI - </t>
    </r>
    <r>
      <rPr>
        <sz val="12"/>
        <color rgb="FFFF0000"/>
        <rFont val="Calibri"/>
      </rPr>
      <t>KPA 23</t>
    </r>
  </si>
  <si>
    <r>
      <rPr>
        <sz val="12"/>
        <color rgb="FF000000"/>
        <rFont val="Calibri"/>
      </rPr>
      <t xml:space="preserve">Componente Essencial da Equipe de Gestão - </t>
    </r>
    <r>
      <rPr>
        <sz val="12"/>
        <color rgb="FFFF0000"/>
        <rFont val="Calibri"/>
      </rPr>
      <t>KPA 22</t>
    </r>
  </si>
  <si>
    <r>
      <rPr>
        <sz val="12"/>
        <color rgb="FF000000"/>
        <rFont val="Calibri"/>
      </rPr>
      <t xml:space="preserve">Mecanismos de Financiamento - </t>
    </r>
    <r>
      <rPr>
        <sz val="12"/>
        <color rgb="FFFF0000"/>
        <rFont val="Calibri"/>
      </rPr>
      <t>KPA 24</t>
    </r>
  </si>
  <si>
    <t>NÍVEL 2 – Gestão Consistente nas Unidades</t>
  </si>
  <si>
    <t>Treinamento e Desenvolvimento (KPA 2.1)</t>
  </si>
  <si>
    <r>
      <rPr>
        <sz val="12"/>
        <color rgb="FF000000"/>
        <rFont val="Calibri"/>
      </rPr>
      <t xml:space="preserve">Gerenciamento dentro da Atividade de AI - </t>
    </r>
    <r>
      <rPr>
        <sz val="12"/>
        <color rgb="FFFF0000"/>
        <rFont val="Calibri"/>
      </rPr>
      <t>KPA 8</t>
    </r>
  </si>
  <si>
    <t>Acesso Pleno às Informações, Ativos e Pessoas da Empresa - KPA 9</t>
  </si>
  <si>
    <r>
      <rPr>
        <sz val="12"/>
        <color rgb="FF000000"/>
        <rFont val="Calibri"/>
      </rPr>
      <t xml:space="preserve">Fluxo de reporte de auditoria estabelecido - </t>
    </r>
    <r>
      <rPr>
        <sz val="12"/>
        <color rgb="FFFF0000"/>
        <rFont val="Calibri"/>
      </rPr>
      <t>KPA 10</t>
    </r>
  </si>
  <si>
    <t>Nível 1 – Práticas não sustentadas e dependentes do gerente</t>
  </si>
  <si>
    <t>As atividades desenvolvidas no trabalho contribuem para entregas com resultados alcançados por iniciativa do gerente da Área, contudo as atividades são inconsistentes, ou seja, são constantemente reinventadas, havendo a necessidade de mapeamento de todos os processos da organização; de definição de políticas mais claras de gestão da força de trabalho; de definição sobre o papel do gerente como gestor de pessoas; de mapeamento mais consistente dos conhecimentos necessários para preencher as lacunas de competências, visando o alinhamento com as estratégias da organização.</t>
  </si>
  <si>
    <t>Práticas Ad hoc e não sustentadas; práticas de GP realizadas como um ritual (burocratizado) da vida organizacional, mais do que desenhada para alcançar resultados específicos e mensuráveis; produtos dependem de habilidades específicas de indivíduos que estão ocupando as gerências; gerentes não assumem responsabilidade por desenvolver competências das pessoas na sua unidade; deslocamento de competências; recrutamento para vagas e identificação de necessidades são deslocados para RH; Empresa não estabelece políticas claras de gestão da força de trabalho; áreas não promovem mapeamento consistente de conhecimentos, de competência e das lacunas decorrentes; capacitações e certificações aprovadas Ad hoc; financiamento aprovado por gerência, quando necessário; falta de infraestrutura.</t>
  </si>
  <si>
    <t>INTRODUÇÃO</t>
  </si>
  <si>
    <r>
      <rPr>
        <sz val="12"/>
        <color rgb="FF434343"/>
        <rFont val="Verdana"/>
      </rPr>
      <t xml:space="preserve">A Auditoria Interna do Serpro, em parceria com a Diretoria de Desenvolvimento Humano, no âmbito de consultoria, está propondo um </t>
    </r>
    <r>
      <rPr>
        <b/>
        <sz val="12"/>
        <color rgb="FF434343"/>
        <rFont val="Verdana"/>
      </rPr>
      <t>Modelo de Capacidade em Gestão de Pessoas</t>
    </r>
    <r>
      <rPr>
        <sz val="12"/>
        <color rgb="FF434343"/>
        <rFont val="Verdana"/>
      </rPr>
      <t xml:space="preserve"> adequado à realidade da Empresa.
O Modelo foi adaptado do</t>
    </r>
    <r>
      <rPr>
        <i/>
        <sz val="12"/>
        <color rgb="FF434343"/>
        <rFont val="Verdana"/>
      </rPr>
      <t xml:space="preserve"> People Capability Maturity Model</t>
    </r>
    <r>
      <rPr>
        <sz val="12"/>
        <color rgb="FF434343"/>
        <rFont val="Verdana"/>
      </rPr>
      <t xml:space="preserve"> - PCMM®, desenvolvido pelo CMMI </t>
    </r>
    <r>
      <rPr>
        <i/>
        <sz val="12"/>
        <color rgb="FF434343"/>
        <rFont val="Verdana"/>
      </rPr>
      <t>Institute</t>
    </r>
    <r>
      <rPr>
        <sz val="12"/>
        <color rgb="FF434343"/>
        <rFont val="Verdana"/>
      </rPr>
      <t xml:space="preserve">® e </t>
    </r>
    <r>
      <rPr>
        <i/>
        <sz val="12"/>
        <color rgb="FF434343"/>
        <rFont val="Verdana"/>
      </rPr>
      <t>Software Engineering Institute</t>
    </r>
    <r>
      <rPr>
        <sz val="12"/>
        <color rgb="FF434343"/>
        <rFont val="Verdana"/>
      </rPr>
      <t xml:space="preserve"> - SEI da</t>
    </r>
    <r>
      <rPr>
        <i/>
        <sz val="12"/>
        <color rgb="FF434343"/>
        <rFont val="Verdana"/>
      </rPr>
      <t xml:space="preserve"> Carnegie Mellon University</t>
    </r>
    <r>
      <rPr>
        <sz val="12"/>
        <color rgb="FF434343"/>
        <rFont val="Verdana"/>
      </rPr>
      <t xml:space="preserve">, compilando com os referênciais nacionais e internacionais de boas práticas, expostos a seguir: 
i)  </t>
    </r>
    <r>
      <rPr>
        <i/>
        <sz val="12"/>
        <color rgb="FF434343"/>
        <rFont val="Verdana"/>
      </rPr>
      <t xml:space="preserve">Human Capital Framework </t>
    </r>
    <r>
      <rPr>
        <sz val="12"/>
        <color rgb="FF434343"/>
        <rFont val="Verdana"/>
      </rPr>
      <t xml:space="preserve">– HCF,  implementado no governo dos EUA,
ii) iGovPessoas e do Levantamento Integrado de Governança Organizacional - Ciclo 2017, ambos do TCU, 
iii) Caderno de Práticas de Gestão de Pessoas das Empresas Estatais Federais, da SEST/ME,
iv) </t>
    </r>
    <r>
      <rPr>
        <i/>
        <sz val="12"/>
        <color rgb="FF434343"/>
        <rFont val="Verdana"/>
      </rPr>
      <t>Internal Audit Capability Model for the Public Sector</t>
    </r>
    <r>
      <rPr>
        <sz val="12"/>
        <color rgb="FF434343"/>
        <rFont val="Verdana"/>
      </rPr>
      <t>- IA-CM, do</t>
    </r>
    <r>
      <rPr>
        <i/>
        <sz val="12"/>
        <color rgb="FF434343"/>
        <rFont val="Verdana"/>
      </rPr>
      <t xml:space="preserve"> </t>
    </r>
    <r>
      <rPr>
        <sz val="12"/>
        <color rgb="FF434343"/>
        <rFont val="Verdana"/>
      </rPr>
      <t xml:space="preserve">IIA com o Banco Mundial, este último já internalizado pelo Serpro.
O resultado esperado é que, uma vez adotado pela Empresa, atue como um </t>
    </r>
    <r>
      <rPr>
        <i/>
        <sz val="12"/>
        <color rgb="FF434343"/>
        <rFont val="Verdana"/>
      </rPr>
      <t>roadmap</t>
    </r>
    <r>
      <rPr>
        <sz val="12"/>
        <color rgb="FF434343"/>
        <rFont val="Verdana"/>
      </rPr>
      <t xml:space="preserve"> para orientar nas priorizações de ações e decisões estratégicas em Gestão de Pessoas, tornando concreta a governança sobre as políticas de Gestão de Pessoas no Serpro. 
Destaca-se que para esta Consultoria foram acordados o levantamento dos Níveis 2 e 3 de maturidade, identificados na </t>
    </r>
    <r>
      <rPr>
        <b/>
        <sz val="12"/>
        <color rgb="FF434343"/>
        <rFont val="Verdana"/>
      </rPr>
      <t>Matriz De Maturidade Para Governança de Gestão de Pessoas.</t>
    </r>
  </si>
  <si>
    <t>MODELO DE CAPACIDADE E NÍVEIS DE MATURIDADE</t>
  </si>
  <si>
    <t>O Modelo de Capacidade em Gestão de Pessoas apresenta-se como uma estrutura baseada em cinco níveis de maturidade que estabelecem as bases para uma melhoria contínua das competências individuais e do desenvolvimento de equipes de trabalho. 
Os níveis são organizados conforme a figura 1 a seguir:</t>
  </si>
  <si>
    <t>Figura 1: Níveis de Maturidade em relação ao Foco, Objetivo e Práticas</t>
  </si>
  <si>
    <r>
      <rPr>
        <sz val="12"/>
        <color rgb="FF434343"/>
        <rFont val="Arial, sans-serif"/>
      </rPr>
      <t xml:space="preserve">
</t>
    </r>
    <r>
      <rPr>
        <sz val="12"/>
        <color rgb="FF434343"/>
        <rFont val="Verdana"/>
      </rPr>
      <t xml:space="preserve">No </t>
    </r>
    <r>
      <rPr>
        <b/>
        <sz val="12"/>
        <color rgb="FF434343"/>
        <rFont val="Verdana"/>
      </rPr>
      <t xml:space="preserve">Nível 1- Inicial </t>
    </r>
    <r>
      <rPr>
        <sz val="12"/>
        <color rgb="FF434343"/>
        <rFont val="Verdana"/>
      </rPr>
      <t xml:space="preserve">de maturidade, a organização não tem uma maneira consistente para realizar seu trabalho. Uma vez que a maioria dos processos de trabalho é ad hoc, eles são constantemente reinventados em cada projeto, e parecem ser, frequentemente, caóticos. </t>
    </r>
    <r>
      <rPr>
        <b/>
        <sz val="12"/>
        <color rgb="FF434343"/>
        <rFont val="Verdana"/>
      </rPr>
      <t>(Práticas não sustentadas e dependentes do gerente)</t>
    </r>
    <r>
      <rPr>
        <sz val="12"/>
        <color rgb="FF434343"/>
        <rFont val="Verdana"/>
      </rPr>
      <t xml:space="preserve">
No </t>
    </r>
    <r>
      <rPr>
        <b/>
        <sz val="12"/>
        <color rgb="FF434343"/>
        <rFont val="Verdana"/>
      </rPr>
      <t>Nível 2- Gerenciado</t>
    </r>
    <r>
      <rPr>
        <sz val="12"/>
        <color rgb="FF434343"/>
        <rFont val="Verdana"/>
      </rPr>
      <t xml:space="preserve">, as organizações devem estabelecer uma base sobre a qual é possível implementar processos comuns em toda a organização. Antes de ser capaz de implementar práticas mais avançadas de gestão de pessoas, a gerência deve estabelecer um ambiente estável para realizar um trabalho profissional; deve garantir que as pessoas não fiquem constantemente aparando arestas, cometendo erros no trabalho apressado e apagando incêndios que caracterizam excesso de compromissos nas organizações. </t>
    </r>
    <r>
      <rPr>
        <b/>
        <sz val="12"/>
        <color rgb="FF434343"/>
        <rFont val="Verdana"/>
      </rPr>
      <t>(Gestão Consistente nas Unidades)</t>
    </r>
    <r>
      <rPr>
        <sz val="12"/>
        <color rgb="FF434343"/>
        <rFont val="Verdana"/>
      </rPr>
      <t xml:space="preserve">
</t>
    </r>
  </si>
  <si>
    <r>
      <rPr>
        <b/>
        <sz val="12"/>
        <color rgb="FF000000"/>
        <rFont val="Arial, sans-serif"/>
      </rPr>
      <t xml:space="preserve">Figura 2: Relacionamento entre os </t>
    </r>
    <r>
      <rPr>
        <b/>
        <i/>
        <sz val="12"/>
        <color rgb="FF000000"/>
        <rFont val="Arial, sans-serif"/>
      </rPr>
      <t>Key Process Areas</t>
    </r>
    <r>
      <rPr>
        <b/>
        <sz val="12"/>
        <color rgb="FF000000"/>
        <rFont val="Arial, sans-serif"/>
      </rPr>
      <t xml:space="preserve"> do Nível de Maturidade 2</t>
    </r>
  </si>
  <si>
    <r>
      <rPr>
        <b/>
        <sz val="12"/>
        <color rgb="FF434343"/>
        <rFont val="Verdana"/>
      </rPr>
      <t xml:space="preserve">No Nível 3- Definido, </t>
    </r>
    <r>
      <rPr>
        <sz val="12"/>
        <color rgb="FF434343"/>
        <rFont val="Verdana"/>
      </rPr>
      <t>a organização identifica suas melhores práticas e integra-as em um processo comum. Quando as pessoas são capazes de realizar o seu trabalho no Nível Repetitivo usando práticas que encontraram para realizar adequadamente o trabalho, a organização tem a capacidade de identificar quais são as melhores práticas em seu ambiente único. Essas práticas são documentadas e integradas em um processo comum que é, então, disseminado para toda a organização.</t>
    </r>
    <r>
      <rPr>
        <b/>
        <sz val="12"/>
        <color rgb="FF434343"/>
        <rFont val="Verdana"/>
      </rPr>
      <t xml:space="preserve"> (Gestão de Competências Alinhada à Estratégia da Empresa) </t>
    </r>
  </si>
  <si>
    <r>
      <rPr>
        <b/>
        <sz val="12"/>
        <color rgb="FF000000"/>
        <rFont val="Arial, sans-serif"/>
      </rPr>
      <t xml:space="preserve">Figura 3: Relacionamento entre os </t>
    </r>
    <r>
      <rPr>
        <b/>
        <i/>
        <sz val="12"/>
        <color rgb="FF000000"/>
        <rFont val="Arial, sans-serif"/>
      </rPr>
      <t>Key Process Areas</t>
    </r>
    <r>
      <rPr>
        <b/>
        <sz val="12"/>
        <color rgb="FF000000"/>
        <rFont val="Arial, sans-serif"/>
      </rPr>
      <t xml:space="preserve"> do Nível de Maturidade 3</t>
    </r>
  </si>
  <si>
    <r>
      <rPr>
        <b/>
        <sz val="12"/>
        <color rgb="FF434343"/>
        <rFont val="Verdana"/>
      </rPr>
      <t xml:space="preserve">
No Nível 4- Preditivo, </t>
    </r>
    <r>
      <rPr>
        <sz val="12"/>
        <color rgb="FF434343"/>
        <rFont val="Verdana"/>
      </rPr>
      <t>a organização começa a gerenciar seus processos por intermédio dos dados que descrevem o seu desempenho. O desempenho dos processos críticos da organização é caracterizado estatisticamente de modo que o desempenho histórico do processo possa ser usado para prever e gerenciar o desempenho futuro. A premissa subjacente a essa gestão quantitativa é a de que se um processo bem compreendido é repetido, deve-se ter, essencialmente, o mesmo resultado. Se o resultado obtido se desvia significativamente da experiência da organização, a causa precisa ser determinada e ações corretivas, se julgadas necessárias, precisam ser tomadas.</t>
    </r>
    <r>
      <rPr>
        <b/>
        <sz val="12"/>
        <color rgb="FF434343"/>
        <rFont val="Verdana"/>
      </rPr>
      <t xml:space="preserve"> (Gestão Integrada e Mensurada de Competências na Empresa) </t>
    </r>
  </si>
  <si>
    <r>
      <rPr>
        <b/>
        <sz val="12"/>
        <color rgb="FF000000"/>
        <rFont val="Arial, sans-serif"/>
      </rPr>
      <t xml:space="preserve">Figura 4: Relacionamento entre os </t>
    </r>
    <r>
      <rPr>
        <b/>
        <i/>
        <sz val="12"/>
        <color rgb="FF000000"/>
        <rFont val="Arial, sans-serif"/>
      </rPr>
      <t>Key Process Areas</t>
    </r>
    <r>
      <rPr>
        <b/>
        <sz val="12"/>
        <color rgb="FF000000"/>
        <rFont val="Arial, sans-serif"/>
      </rPr>
      <t xml:space="preserve"> do Nível de Maturidade 4</t>
    </r>
  </si>
  <si>
    <r>
      <rPr>
        <b/>
        <sz val="12"/>
        <color rgb="FF000000"/>
        <rFont val="Verdana"/>
      </rPr>
      <t xml:space="preserve">No Nível 5- Otimizado, </t>
    </r>
    <r>
      <rPr>
        <sz val="12"/>
        <color rgb="FF000000"/>
        <rFont val="Verdana"/>
      </rPr>
      <t>o mais elevado de maturidade, a organização utiliza o seu conhecimento profundo e quantitativo para fazer melhorias contínuas em seus processos. Com base em seus dados, a organização pode identificar quais processos são passíveis de mais se beneficiar das ações de melhoria. Essas melhorias podem envolver ações que vão desde ajustes em processos até a implantação de novas tecnologias. Além disso, a organização utiliza os seus dados para identificar os erros mais persistentes. As causas desses problemas são analisadas e as ações são tomadas para eliminar a ocorrência no futuro. A gestão da mudança torna-se um processo padronizado em toda a organização e a melhoria de processos torna-se um hábito em todos os níveis da organização</t>
    </r>
    <r>
      <rPr>
        <b/>
        <sz val="12"/>
        <color rgb="FF000000"/>
        <rFont val="Verdana"/>
      </rPr>
      <t xml:space="preserve"> (Cultura na Empresa de Excelência da Performance, Melhoria Contínua e Inovação)</t>
    </r>
  </si>
  <si>
    <r>
      <rPr>
        <b/>
        <sz val="12"/>
        <color rgb="FF000000"/>
        <rFont val="Arial, sans-serif"/>
      </rPr>
      <t xml:space="preserve">Figura 5: Relacionamento entre os </t>
    </r>
    <r>
      <rPr>
        <b/>
        <i/>
        <sz val="12"/>
        <color rgb="FF000000"/>
        <rFont val="Arial, sans-serif"/>
      </rPr>
      <t>Key Process Areas</t>
    </r>
    <r>
      <rPr>
        <b/>
        <sz val="12"/>
        <color rgb="FF000000"/>
        <rFont val="Arial, sans-serif"/>
      </rPr>
      <t xml:space="preserve"> do Nível de Maturidade 5</t>
    </r>
  </si>
  <si>
    <t>INSTRUÇÕES DE PREENCHIMENTO</t>
  </si>
  <si>
    <r>
      <rPr>
        <b/>
        <sz val="12"/>
        <rFont val="Verdana"/>
      </rPr>
      <t>1</t>
    </r>
    <r>
      <rPr>
        <sz val="12"/>
        <rFont val="Verdana"/>
      </rPr>
      <t xml:space="preserve">. Essa ferramenta permite que seja realizada uma avaliação para determinar o nível de maturidade em Gestão de Pessoas na Empresa. Baseia-se em uma seleção de valores entre “SIM” ou “NÃO” para atividades essenciais nos Key Process Areas – KPA’s, divididas em Existência e Institucionalização, definidas a seguir:
    • A Existência apresenta práticas que tipicamente são implementadas para que o objetivo do referido KPA seja atingido. 
    • A Institucionalização apresenta práticas que suportam e atuam na cultura organizacional, para que essas práticas sejam efetivas, repetíveis e atualizadas.
</t>
    </r>
    <r>
      <rPr>
        <b/>
        <sz val="12"/>
        <rFont val="Verdana"/>
      </rPr>
      <t>2</t>
    </r>
    <r>
      <rPr>
        <sz val="12"/>
        <rFont val="Verdana"/>
      </rPr>
      <t xml:space="preserve">. Para que a pessoa ou equipe designada selecione o “SIM” como autoavaliação, espera-se que a maior partes das práticas elencadas estejam adotadas dentro da realidade aplicada na área avaliada.
</t>
    </r>
    <r>
      <rPr>
        <b/>
        <sz val="12"/>
        <rFont val="Verdana"/>
      </rPr>
      <t>3</t>
    </r>
    <r>
      <rPr>
        <sz val="12"/>
        <rFont val="Verdana"/>
      </rPr>
      <t xml:space="preserve">. Após a realização das verificações propostas, o avaliador deverá estar apto a emitir opinião sobre se o KPA foi ou não dominado e institucionalizado dentro da Empresa. Para tanto, deve sustentar sua opinião em evidências relacionadas a este processo, que deverão estar disponíveis em caso de verificação.
</t>
    </r>
    <r>
      <rPr>
        <b/>
        <sz val="12"/>
        <rFont val="Verdana"/>
      </rPr>
      <t>4.</t>
    </r>
    <r>
      <rPr>
        <sz val="12"/>
        <rFont val="Verdana"/>
      </rPr>
      <t xml:space="preserve"> Na coluna Plano de Ação o gestor deve informar, para aquelas atividades essenciais que receberam respostas negativas, quais ações serão priorizadas,  visando a elevação do seu nível de maturidade. 
</t>
    </r>
    <r>
      <rPr>
        <b/>
        <sz val="12"/>
        <rFont val="Verdana"/>
      </rPr>
      <t>5.</t>
    </r>
    <r>
      <rPr>
        <sz val="12"/>
        <rFont val="Verdana"/>
      </rPr>
      <t xml:space="preserve"> Não é necessário responder integralmente de uma única vez o questionário, pois as respostas são salvas, sendo possível continuar o preenchimento em outro momento.
</t>
    </r>
    <r>
      <rPr>
        <b/>
        <sz val="12"/>
        <rFont val="Verdana"/>
      </rPr>
      <t>6</t>
    </r>
    <r>
      <rPr>
        <sz val="12"/>
        <rFont val="Verdana"/>
      </rPr>
      <t>. Após a conclusão do questionário, a aba “Avaliação” apresentará o diagnóstico de Maturidade para Governança de Gestão de Pessoas, conforme o MODELO DE CAPACIDADE EM GESTÃO DE PESSOAS</t>
    </r>
  </si>
  <si>
    <t>RESULTADOS AGREGADOS DA AUTOAVALIAÇÃO</t>
  </si>
  <si>
    <t>NÍVEL 2</t>
  </si>
  <si>
    <t>KPA</t>
  </si>
  <si>
    <t>ATIVIDADES ESSENCIAIS</t>
  </si>
  <si>
    <t>(%) CONCLUSÃO
 KPA</t>
  </si>
  <si>
    <t xml:space="preserve">  P1  </t>
  </si>
  <si>
    <t xml:space="preserve">  P2  </t>
  </si>
  <si>
    <t xml:space="preserve">  P3  </t>
  </si>
  <si>
    <t xml:space="preserve">  P4  </t>
  </si>
  <si>
    <t xml:space="preserve">  P5  </t>
  </si>
  <si>
    <t xml:space="preserve">  P6  </t>
  </si>
  <si>
    <t xml:space="preserve">  P7  </t>
  </si>
  <si>
    <t xml:space="preserve">  P8  </t>
  </si>
  <si>
    <t xml:space="preserve">  P9  </t>
  </si>
  <si>
    <t xml:space="preserve">  P10  </t>
  </si>
  <si>
    <t xml:space="preserve">  P11  </t>
  </si>
  <si>
    <t xml:space="preserve">  P12  </t>
  </si>
  <si>
    <t xml:space="preserve">  P13  </t>
  </si>
  <si>
    <t xml:space="preserve">  P14  </t>
  </si>
  <si>
    <t>RESULT</t>
  </si>
  <si>
    <t>P3</t>
  </si>
  <si>
    <t>P4</t>
  </si>
  <si>
    <t>P5</t>
  </si>
  <si>
    <t>P6</t>
  </si>
  <si>
    <t>P7</t>
  </si>
  <si>
    <t>P8</t>
  </si>
  <si>
    <t>a</t>
  </si>
  <si>
    <t xml:space="preserve">AVALIAÇÃO NÍVEL 2 </t>
  </si>
  <si>
    <t>NÍVEL 3</t>
  </si>
  <si>
    <t>P1</t>
  </si>
  <si>
    <t>P2</t>
  </si>
  <si>
    <t xml:space="preserve">AVALIAÇÃO NÍVEL 3 </t>
  </si>
  <si>
    <t>NÍVEL 4</t>
  </si>
  <si>
    <t xml:space="preserve"> KPA 4.1 - Legado Baseado em Competências</t>
  </si>
  <si>
    <t xml:space="preserve"> KPA 4.2 - Mentoria</t>
  </si>
  <si>
    <t xml:space="preserve"> KPA 4.3 - Grupos Empoderados</t>
  </si>
  <si>
    <t xml:space="preserve"> KPA 4.4 - Equipes Multidisciplinares </t>
  </si>
  <si>
    <t xml:space="preserve"> KPA 4.5 - Gestão Quantitativa do Desempenho</t>
  </si>
  <si>
    <t xml:space="preserve">  KPA 4.6 - Gestão Quantitativa da Capacidade em Competências Críticas</t>
  </si>
  <si>
    <t xml:space="preserve">AVALIAÇÃO NÍVEL 4 </t>
  </si>
  <si>
    <t>NÍVEL 5</t>
  </si>
  <si>
    <t xml:space="preserve"> KPA 5.1 - Melhoria Contínua da Capacidade </t>
  </si>
  <si>
    <t xml:space="preserve"> KPA 5.2 - Melhoria Contínua do Desempenho </t>
  </si>
  <si>
    <t xml:space="preserve">  KPA 5.3 - Melhoria Contínua e Inovação na Gestão de Capital Humano</t>
  </si>
  <si>
    <t xml:space="preserve">AVALIAÇÃO NÍVEL 5 </t>
  </si>
  <si>
    <r>
      <rPr>
        <b/>
        <sz val="11"/>
        <color rgb="FF434343"/>
        <rFont val="Calibri"/>
      </rPr>
      <t>Resultados Esperados da Avaliação</t>
    </r>
    <r>
      <rPr>
        <sz val="11"/>
        <color rgb="FF434343"/>
        <rFont val="Calibri"/>
      </rPr>
      <t xml:space="preserve">
</t>
    </r>
    <r>
      <rPr>
        <i/>
        <sz val="11"/>
        <color rgb="FF434343"/>
        <rFont val="Calibri"/>
      </rPr>
      <t>1. Exista identificação dos conhecimentos e das habilidades críticas necessárias de cada indivíduo para o desempenho de suas tarefas; 
2. As ações de capacitação sejam desenvolvidas de acordo com o Plano de Treinamento e Desenvolvimento de cada Unidade;
3. Proporcione condições para que o indivíduo desenvolva as habilidades necessárias ao desempenho de suas atividades; 
4. Seja disponibilizada aos indivíduos a oportunidade de realização de seus objetivos de desenvolvimento individual.</t>
    </r>
  </si>
  <si>
    <r>
      <rPr>
        <b/>
        <sz val="11"/>
        <color rgb="FF000000"/>
        <rFont val="Calibri"/>
      </rPr>
      <t>Descrição</t>
    </r>
    <r>
      <rPr>
        <sz val="11"/>
        <color rgb="FF000000"/>
        <rFont val="Calibri"/>
      </rPr>
      <t xml:space="preserve">
O KPA 2.1- Treinamento e Desenvolvimento visa garantir que todos os indivíduos tenham os conhecimentos e as habilidades necessárias para desempenhar suas tarefas e tenham oportunidades de desenvolvimento relevantes.</t>
    </r>
  </si>
  <si>
    <t>Objetivos</t>
  </si>
  <si>
    <t>Atividades Essenciais</t>
  </si>
  <si>
    <t>Autoavaliação</t>
  </si>
  <si>
    <t>Práticas Relacionadas</t>
  </si>
  <si>
    <t>Assestment</t>
  </si>
  <si>
    <t>Evidências</t>
  </si>
  <si>
    <t>Observações</t>
  </si>
  <si>
    <t>Plano de Ação</t>
  </si>
  <si>
    <t>1. Os indivíduos recebem treinamento oportuno necessário para realizar suas tarefas de acordo com o plano de treinamento da Unidade.</t>
  </si>
  <si>
    <t>1.P1 Em cada Unidade, as habilidades críticas necessárias para realizar as tarefas atribuídas de cada indivíduo são identificadas.</t>
  </si>
  <si>
    <t>Existência</t>
  </si>
  <si>
    <r>
      <rPr>
        <b/>
        <sz val="10"/>
        <color rgb="FF434343"/>
        <rFont val="Arial"/>
      </rPr>
      <t>CO1.</t>
    </r>
    <r>
      <rPr>
        <sz val="10"/>
        <color rgb="FF434343"/>
        <rFont val="Arial"/>
      </rPr>
      <t xml:space="preserve"> A empresa estabelece e mantém uma política documentada para conduzir suas atividades de Treinamento e Desenvolvimento?</t>
    </r>
  </si>
  <si>
    <r>
      <rPr>
        <b/>
        <sz val="10"/>
        <color rgb="FF434343"/>
        <rFont val="Arial"/>
      </rPr>
      <t>CO2.</t>
    </r>
    <r>
      <rPr>
        <sz val="10"/>
        <color rgb="FF434343"/>
        <rFont val="Arial"/>
      </rPr>
      <t xml:space="preserve"> É atribuída responsabilidade a uma Unidade organizacional para auxiliar e aconselhar as demais Unidades em atividades e procedimentos de Treinamento e Desenvolvimento?</t>
    </r>
  </si>
  <si>
    <r>
      <rPr>
        <b/>
        <sz val="10"/>
        <color rgb="FF434343"/>
        <rFont val="Arial"/>
      </rPr>
      <t>AB1.</t>
    </r>
    <r>
      <rPr>
        <sz val="10"/>
        <color rgb="FF434343"/>
        <rFont val="Arial"/>
      </rPr>
      <t xml:space="preserve"> Dentro de cada Unidade, é atribuída a um indivíduo ou equipe a responsabilidade e autoridade para atuarem como interlocutores na viabilização de Treinamento e Desenvolvimento?</t>
    </r>
  </si>
  <si>
    <r>
      <rPr>
        <b/>
        <sz val="10"/>
        <color rgb="FF434343"/>
        <rFont val="Arial"/>
      </rPr>
      <t>AB4.</t>
    </r>
    <r>
      <rPr>
        <sz val="10"/>
        <color rgb="FF434343"/>
        <rFont val="Arial"/>
      </rPr>
      <t xml:space="preserve"> As pessoas que desempenham atividades de Treinamento e Desenvolvimento recebem a preparação necessária para executar suas responsabilidades?</t>
    </r>
  </si>
  <si>
    <t>Institucionalização</t>
  </si>
  <si>
    <r>
      <rPr>
        <b/>
        <sz val="10"/>
        <color rgb="FF434343"/>
        <rFont val="Arial"/>
      </rPr>
      <t>VE1.</t>
    </r>
    <r>
      <rPr>
        <sz val="10"/>
        <color rgb="FF434343"/>
        <rFont val="Arial"/>
      </rPr>
      <t xml:space="preserve"> Há um responsável para verificar se as atividades de Treinamento e Desenvolvimento são conduzidas de acordo com as políticas, práticas, procedimentos e, quando apropriado, planos documentados da Empresa?</t>
    </r>
  </si>
  <si>
    <r>
      <rPr>
        <b/>
        <sz val="10"/>
        <color rgb="FF434343"/>
        <rFont val="Arial"/>
      </rPr>
      <t>VE2.</t>
    </r>
    <r>
      <rPr>
        <sz val="10"/>
        <color rgb="FF434343"/>
        <rFont val="Arial"/>
      </rPr>
      <t xml:space="preserve"> O gestor revisa periodicamente as atividades e resultados do Treinamento e Desenvolvimento; e resolve problemas?</t>
    </r>
  </si>
  <si>
    <t>1.P2 O treinamento necessário em  conhecimentos e habilidades críticas é identificado para cada indivíduo.</t>
  </si>
  <si>
    <t>SIM</t>
  </si>
  <si>
    <r>
      <rPr>
        <b/>
        <sz val="10"/>
        <color rgb="FF434343"/>
        <rFont val="Arial"/>
      </rPr>
      <t xml:space="preserve">PP2. </t>
    </r>
    <r>
      <rPr>
        <sz val="10"/>
        <color rgb="FF434343"/>
        <rFont val="Arial"/>
      </rPr>
      <t xml:space="preserve">São avaliados os conhecimentos e habilidades críticas necessários para que os empregados executem suas atividades atribuídas, a fim de determinar demandas de treinamento?
</t>
    </r>
  </si>
  <si>
    <t>NÃO</t>
  </si>
  <si>
    <r>
      <rPr>
        <b/>
        <sz val="10"/>
        <color rgb="FF434343"/>
        <rFont val="Arial"/>
      </rPr>
      <t>PP2.</t>
    </r>
    <r>
      <rPr>
        <sz val="10"/>
        <color rgb="FF434343"/>
        <rFont val="Arial"/>
      </rPr>
      <t xml:space="preserve"> São identificados os tipos de treinamento necessários para que os empregados desenvolvam os conhecimento e habilidades críticas necessárias para executarem suas atividades?</t>
    </r>
  </si>
  <si>
    <r>
      <rPr>
        <b/>
        <sz val="10"/>
        <color rgb="FF434343"/>
        <rFont val="Arial"/>
      </rPr>
      <t xml:space="preserve">PP2. </t>
    </r>
    <r>
      <rPr>
        <sz val="10"/>
        <color rgb="FF434343"/>
        <rFont val="Arial"/>
      </rPr>
      <t>Se os conhecimentos e habilidades críticas exigidas para as atividades atribuídas mudarem, as necessidades de treinamento de um indivíduo são reavaliadas?</t>
    </r>
  </si>
  <si>
    <r>
      <rPr>
        <b/>
        <sz val="10"/>
        <color rgb="FF434343"/>
        <rFont val="Arial"/>
      </rPr>
      <t>TCU46.</t>
    </r>
    <r>
      <rPr>
        <sz val="10"/>
        <color rgb="FF434343"/>
        <rFont val="Arial"/>
      </rPr>
      <t xml:space="preserve"> A Empresa identifica e documenta as necessidades individuais de capacitação durante o processo de avaliação de desempenho dos colaboradores?</t>
    </r>
  </si>
  <si>
    <r>
      <rPr>
        <b/>
        <sz val="10"/>
        <color rgb="FF434343"/>
        <rFont val="Arial"/>
      </rPr>
      <t>TCU 50.</t>
    </r>
    <r>
      <rPr>
        <sz val="10"/>
        <color rgb="FF434343"/>
        <rFont val="Arial"/>
      </rPr>
      <t xml:space="preserve"> A Empresa desenvolve ações educacionais para ocupações críticas da Empresa que não são de gestão?</t>
    </r>
  </si>
  <si>
    <r>
      <rPr>
        <b/>
        <sz val="10"/>
        <color rgb="FF434343"/>
        <rFont val="Arial"/>
      </rPr>
      <t>TCU 53.</t>
    </r>
    <r>
      <rPr>
        <sz val="10"/>
        <color rgb="FF434343"/>
        <rFont val="Arial"/>
      </rPr>
      <t xml:space="preserve"> A Empresa desenvolve ações educacionais com base em necessidades futuras da Empresa, buscando mitigar riscos?</t>
    </r>
  </si>
  <si>
    <r>
      <rPr>
        <b/>
        <sz val="10"/>
        <color rgb="FF434343"/>
        <rFont val="Arial"/>
      </rPr>
      <t>TCU 51.</t>
    </r>
    <r>
      <rPr>
        <sz val="10"/>
        <color rgb="FF434343"/>
        <rFont val="Arial"/>
      </rPr>
      <t xml:space="preserve"> A Empresa avalia as ações educacionais realizadas?</t>
    </r>
  </si>
  <si>
    <r>
      <rPr>
        <b/>
        <sz val="10"/>
        <color rgb="FF434343"/>
        <rFont val="Arial"/>
      </rPr>
      <t>TCU 52.</t>
    </r>
    <r>
      <rPr>
        <sz val="10"/>
        <color rgb="FF434343"/>
        <rFont val="Arial"/>
      </rPr>
      <t xml:space="preserve"> A Empresa utiliza os resultados das avaliações para promover melhorias em ações educacionais futuras?</t>
    </r>
  </si>
  <si>
    <r>
      <rPr>
        <b/>
        <sz val="10"/>
        <color rgb="FF434343"/>
        <rFont val="Arial"/>
      </rPr>
      <t xml:space="preserve">1.P3 Cada Unidade desenvolve e mantém um plano para satisfazer suas necessidades de treinamento.
</t>
    </r>
    <r>
      <rPr>
        <b/>
        <i/>
        <sz val="10"/>
        <color rgb="FF8E7CC3"/>
        <rFont val="Arial"/>
      </rPr>
      <t xml:space="preserve">Referencial de Boas Práticas: </t>
    </r>
    <r>
      <rPr>
        <i/>
        <sz val="10"/>
        <color rgb="FF8E7CC3"/>
        <rFont val="Arial"/>
      </rPr>
      <t xml:space="preserve">
Guia SEST - 1.2.1  Integração de Novos Empregados - Hemobrás
Guia SEST - 1.2.2. Plano de Treinamento Inicial - Hemobrás
Guia SEST - 1.2.3. Avaliação do Período de Experiência - Hemobrás.
Guia SEST - 1.2.4. Programa de Acompanhamento do Novo Empregado - Correios
</t>
    </r>
  </si>
  <si>
    <r>
      <rPr>
        <b/>
        <sz val="10"/>
        <color rgb="FF434343"/>
        <rFont val="Arial"/>
      </rPr>
      <t>HCF7.7.</t>
    </r>
    <r>
      <rPr>
        <sz val="10"/>
        <color rgb="FF434343"/>
        <rFont val="Arial"/>
      </rPr>
      <t xml:space="preserve"> A Alta Liderança e gestores são responsáveis ​​por direcionar o desenvolvimento de lideranças e de subordinados?</t>
    </r>
  </si>
  <si>
    <r>
      <rPr>
        <b/>
        <sz val="10"/>
        <color rgb="FF434343"/>
        <rFont val="Arial"/>
      </rPr>
      <t>TCU 47.</t>
    </r>
    <r>
      <rPr>
        <sz val="10"/>
        <color rgb="FF434343"/>
        <rFont val="Arial"/>
      </rPr>
      <t xml:space="preserve"> A Empresa elabora plano periódico de capacitação com indicadores definidos?</t>
    </r>
  </si>
  <si>
    <r>
      <rPr>
        <b/>
        <sz val="10"/>
        <color rgb="FF434343"/>
        <rFont val="Arial"/>
      </rPr>
      <t>HCF6.8.</t>
    </r>
    <r>
      <rPr>
        <sz val="10"/>
        <color rgb="FF434343"/>
        <rFont val="Arial"/>
      </rPr>
      <t xml:space="preserve"> A Empresa utiliza uma variedade de métodos de treinamento e desenvolvimento (sala de aula, on-line, detalhes, orientação, acompanhamento, etc) para desenvolver empregados com diferentes estilos de aprendizagem?
</t>
    </r>
  </si>
  <si>
    <r>
      <rPr>
        <b/>
        <sz val="10"/>
        <color rgb="FF434343"/>
        <rFont val="Arial"/>
      </rPr>
      <t>HCF6.10.</t>
    </r>
    <r>
      <rPr>
        <sz val="10"/>
        <color rgb="FF434343"/>
        <rFont val="Arial"/>
      </rPr>
      <t xml:space="preserve"> Materiais de apoio, metas de desempenho, reconhecimento e outros meios são utilizados para reforçar a aplicação on-the-job da aprendizagem obtida por meio do treinamento e desenvolvimento?</t>
    </r>
  </si>
  <si>
    <r>
      <rPr>
        <b/>
        <sz val="10"/>
        <color rgb="FF434343"/>
        <rFont val="Arial"/>
      </rPr>
      <t>HCF6.11.</t>
    </r>
    <r>
      <rPr>
        <sz val="10"/>
        <color rgb="FF434343"/>
        <rFont val="Arial"/>
      </rPr>
      <t xml:space="preserve"> A Empresa avalia a eficácia dos programas de treinamento e desenvolvimento de empregados, incluindo os efeitos sobre a aprendizagem, a mudança de desempenho, os resultados e o retorno do investimento?</t>
    </r>
  </si>
  <si>
    <r>
      <rPr>
        <b/>
        <sz val="10"/>
        <color rgb="FF434343"/>
        <rFont val="Arial"/>
      </rPr>
      <t xml:space="preserve">HCF6.12. </t>
    </r>
    <r>
      <rPr>
        <sz val="10"/>
        <color rgb="FF434343"/>
        <rFont val="Arial"/>
      </rPr>
      <t>A Empresa monitora seus programas de desenvolvimento para garantir que eles acompanhem as demandas e as mudanças nos requisitos do trabalho?</t>
    </r>
  </si>
  <si>
    <r>
      <rPr>
        <b/>
        <sz val="10"/>
        <color rgb="FF434343"/>
        <rFont val="Arial"/>
      </rPr>
      <t xml:space="preserve">1.P4 Indivíduos ou grupos recebem treinamento  necessário para executar suas tarefas.
</t>
    </r>
    <r>
      <rPr>
        <b/>
        <i/>
        <sz val="10"/>
        <color rgb="FF8E7CC3"/>
        <rFont val="Arial"/>
      </rPr>
      <t>Referencial de Boas Práticas:</t>
    </r>
    <r>
      <rPr>
        <i/>
        <sz val="10"/>
        <color rgb="FF8E7CC3"/>
        <rFont val="Arial"/>
      </rPr>
      <t xml:space="preserve">
Guia SEST - 3.4.1. Universidade Corporativa BB Tecnologia e Serviços (UniBBTS) - BBTS.</t>
    </r>
  </si>
  <si>
    <r>
      <rPr>
        <b/>
        <sz val="10"/>
        <color rgb="FF434343"/>
        <rFont val="Arial"/>
      </rPr>
      <t xml:space="preserve">AB2. </t>
    </r>
    <r>
      <rPr>
        <sz val="10"/>
        <color rgb="FF434343"/>
        <rFont val="Arial"/>
      </rPr>
      <t>Recursos adequados são fornecidos para a realização de atividades de Treinamento e Desenvolvimento?</t>
    </r>
  </si>
  <si>
    <r>
      <rPr>
        <b/>
        <sz val="10"/>
        <color rgb="FF434343"/>
        <rFont val="Arial"/>
      </rPr>
      <t>AB3.</t>
    </r>
    <r>
      <rPr>
        <sz val="10"/>
        <color rgb="FF434343"/>
        <rFont val="Arial"/>
      </rPr>
      <t xml:space="preserve"> Tempo para treinamento é disponibilizado a cada indivíduo de acordo com a política de treinamento da Empresa?</t>
    </r>
  </si>
  <si>
    <r>
      <rPr>
        <b/>
        <sz val="10"/>
        <color rgb="FF434343"/>
        <rFont val="Arial"/>
      </rPr>
      <t>HCF7.8.</t>
    </r>
    <r>
      <rPr>
        <sz val="10"/>
        <color rgb="FF434343"/>
        <rFont val="Arial"/>
      </rPr>
      <t xml:space="preserve"> A Empresa oferece um programa de desenvolvimento de candidatos a gestores de Unidades e outros métodos baseados no mérito para desenvolver gestores?</t>
    </r>
  </si>
  <si>
    <r>
      <rPr>
        <b/>
        <sz val="10"/>
        <color rgb="FF434343"/>
        <rFont val="Arial"/>
      </rPr>
      <t>HCF9.1.</t>
    </r>
    <r>
      <rPr>
        <sz val="10"/>
        <color rgb="FF434343"/>
        <rFont val="Arial"/>
      </rPr>
      <t xml:space="preserve"> A Empresa possui uma estratégia de gestão do conhecimento apoiada por investimentos apropriados em desenvolvimento tecnológico, institucional e infraestrutura?</t>
    </r>
  </si>
  <si>
    <r>
      <rPr>
        <b/>
        <sz val="10"/>
        <color rgb="FF434343"/>
        <rFont val="Arial"/>
      </rPr>
      <t>HCF9.4.</t>
    </r>
    <r>
      <rPr>
        <sz val="10"/>
        <color rgb="FF434343"/>
        <rFont val="Arial"/>
      </rPr>
      <t xml:space="preserve"> A infraestrutura de gerenciamento de conhecimento facilita a captura, armazenagem e recuperação do conhecimento para apoiar o seu compartilhamento po meio da intranet, repositórios compartilhados e com as Unidades? </t>
    </r>
  </si>
  <si>
    <r>
      <rPr>
        <b/>
        <sz val="10"/>
        <color rgb="FF434343"/>
        <rFont val="Arial"/>
      </rPr>
      <t xml:space="preserve">HCF9.7. </t>
    </r>
    <r>
      <rPr>
        <sz val="10"/>
        <color rgb="FF434343"/>
        <rFont val="Arial"/>
      </rPr>
      <t>Alta liderança, gestores, cultura organizacional e sistemas (por exemplo, avaliação e reconhecimento) apoiam a documentação e o compartilhamento de conhecimento?</t>
    </r>
  </si>
  <si>
    <r>
      <rPr>
        <b/>
        <sz val="10"/>
        <color rgb="FF434343"/>
        <rFont val="Arial"/>
      </rPr>
      <t xml:space="preserve">TCU 49. </t>
    </r>
    <r>
      <rPr>
        <sz val="10"/>
        <color rgb="FF434343"/>
        <rFont val="Arial"/>
      </rPr>
      <t>A Empresa executa ação educacional específica para capacitação dos novos empregados?</t>
    </r>
  </si>
  <si>
    <r>
      <rPr>
        <b/>
        <sz val="10"/>
        <color rgb="FF434343"/>
        <rFont val="Arial"/>
      </rPr>
      <t xml:space="preserve">TCU 54. </t>
    </r>
    <r>
      <rPr>
        <sz val="10"/>
        <color rgb="FF434343"/>
        <rFont val="Arial"/>
      </rPr>
      <t xml:space="preserve">A Alta Liderança executa processo de gestão do conhecimento, documentando e compartilhando o conhecimento com os empregados? </t>
    </r>
  </si>
  <si>
    <r>
      <rPr>
        <b/>
        <sz val="10"/>
        <color rgb="FF434343"/>
        <rFont val="Arial"/>
      </rPr>
      <t xml:space="preserve">TCU 55. </t>
    </r>
    <r>
      <rPr>
        <sz val="10"/>
        <color rgb="FF434343"/>
        <rFont val="Arial"/>
      </rPr>
      <t>A Alta Liderança oferece ações educacionais ou orienta a força de trabalho em relação ao compartilhamento e difusão do conhecimento?</t>
    </r>
  </si>
  <si>
    <r>
      <rPr>
        <b/>
        <sz val="10"/>
        <color rgb="FF434343"/>
        <rFont val="Arial"/>
      </rPr>
      <t>HCF9.3.</t>
    </r>
    <r>
      <rPr>
        <sz val="10"/>
        <color rgb="FF434343"/>
        <rFont val="Arial"/>
      </rPr>
      <t xml:space="preserve"> A Empresa possui um processo sistemático de gerenciamento de conhecimento que fornece um meio de compartilhar conhecimento crítico em toda a Empresa?</t>
    </r>
  </si>
  <si>
    <r>
      <rPr>
        <b/>
        <sz val="10"/>
        <color rgb="FF434343"/>
        <rFont val="Arial"/>
      </rPr>
      <t xml:space="preserve">HCF9.6. </t>
    </r>
    <r>
      <rPr>
        <sz val="10"/>
        <color rgb="FF434343"/>
        <rFont val="Arial"/>
      </rPr>
      <t>A Empresa toma medidas nas mudanças da cultura organizacional necessárias para apoiar o uso eficaz de sistemas e processos de gestão do conhecimento?</t>
    </r>
  </si>
  <si>
    <t>1.P5 Treinamento efetivado é comparado com o plano de treinamento da Unidade.</t>
  </si>
  <si>
    <r>
      <rPr>
        <b/>
        <sz val="10"/>
        <color rgb="FF434343"/>
        <rFont val="Arial"/>
      </rPr>
      <t>PP5.</t>
    </r>
    <r>
      <rPr>
        <sz val="10"/>
        <color rgb="FF434343"/>
        <rFont val="Arial"/>
      </rPr>
      <t xml:space="preserve"> As atividades de treinamento realizadas nas Unidades são constantemente comparadas com o Plano de Treinamento?</t>
    </r>
  </si>
  <si>
    <r>
      <rPr>
        <b/>
        <sz val="10"/>
        <color rgb="FF434343"/>
        <rFont val="Arial"/>
      </rPr>
      <t>PP5.</t>
    </r>
    <r>
      <rPr>
        <sz val="10"/>
        <color rgb="FF434343"/>
        <rFont val="Arial"/>
      </rPr>
      <t xml:space="preserve"> Quando as atividades de treinamento realizadas são desviadas significativamente do Plano, ações corretivas são tomadas? </t>
    </r>
  </si>
  <si>
    <r>
      <rPr>
        <b/>
        <sz val="10"/>
        <color rgb="FF434343"/>
        <rFont val="Arial"/>
      </rPr>
      <t>PP5.</t>
    </r>
    <r>
      <rPr>
        <sz val="10"/>
        <color rgb="FF434343"/>
        <rFont val="Arial"/>
      </rPr>
      <t xml:space="preserve"> A conclusão das atividades de treinamento são documentadas para cada empregado?</t>
    </r>
  </si>
  <si>
    <r>
      <rPr>
        <b/>
        <sz val="10"/>
        <color rgb="FF434343"/>
        <rFont val="Arial"/>
      </rPr>
      <t>ME1.</t>
    </r>
    <r>
      <rPr>
        <sz val="10"/>
        <color rgb="FF434343"/>
        <rFont val="Arial"/>
      </rPr>
      <t xml:space="preserve"> As medições são realizadas e utilizadas para determinar o status e o desempenho das atividades de Treinamento e Desenvolvimento?</t>
    </r>
  </si>
  <si>
    <r>
      <rPr>
        <b/>
        <sz val="10"/>
        <color rgb="FF434343"/>
        <rFont val="Arial"/>
      </rPr>
      <t>ME2.</t>
    </r>
    <r>
      <rPr>
        <sz val="10"/>
        <color rgb="FF434343"/>
        <rFont val="Arial"/>
      </rPr>
      <t xml:space="preserve"> Medições das atividades de Treinamento e Desenvolvimento são coletadas nas Unidades?</t>
    </r>
  </si>
  <si>
    <r>
      <rPr>
        <b/>
        <sz val="10"/>
        <color rgb="FF434343"/>
        <rFont val="Arial"/>
      </rPr>
      <t>HCF9.8.</t>
    </r>
    <r>
      <rPr>
        <sz val="10"/>
        <color rgb="FF434343"/>
        <rFont val="Arial"/>
      </rPr>
      <t xml:space="preserve"> A Empresa avalia o  processo de gestão do conhecimento para verfificar sua eficácia e valor para a Empresa, bem como para melhorá-lo?</t>
    </r>
  </si>
  <si>
    <t>2. Indivíduos capazes de realizar suas tarefas buscam oportunidades de desenvolvimento que suportem seus objetivos de desenvolvimento.</t>
  </si>
  <si>
    <t>2.P6 Acompanhamento do desenvolvimento de empregados é realizado periodicamente.</t>
  </si>
  <si>
    <r>
      <rPr>
        <b/>
        <sz val="10"/>
        <color rgb="FF434343"/>
        <rFont val="Arial"/>
      </rPr>
      <t>PP6.</t>
    </r>
    <r>
      <rPr>
        <sz val="10"/>
        <color rgb="FF434343"/>
        <rFont val="Arial"/>
      </rPr>
      <t xml:space="preserve"> Os conhecimentos e habilidades necessários para melhorar o desempenho em tarefas atuais e futuras são identificados e discutidos? </t>
    </r>
  </si>
  <si>
    <r>
      <rPr>
        <b/>
        <sz val="10"/>
        <color rgb="FF434343"/>
        <rFont val="Arial"/>
      </rPr>
      <t xml:space="preserve">HCF10.12. </t>
    </r>
    <r>
      <rPr>
        <sz val="10"/>
        <color rgb="FF434343"/>
        <rFont val="Arial"/>
      </rPr>
      <t xml:space="preserve">Os empregados têm percepção de oportunidades de aprender e crescer no trabalho? </t>
    </r>
  </si>
  <si>
    <r>
      <rPr>
        <b/>
        <sz val="10"/>
        <color rgb="FF434343"/>
        <rFont val="Arial"/>
      </rPr>
      <t xml:space="preserve">HCF10.11. </t>
    </r>
    <r>
      <rPr>
        <sz val="10"/>
        <color rgb="FF434343"/>
        <rFont val="Arial"/>
      </rPr>
      <t>Os empregados sentem que sua chefia se preocupa com eles, incentiva seu desenvolvimento e acompanha seu progresso?</t>
    </r>
  </si>
  <si>
    <r>
      <rPr>
        <b/>
        <sz val="10"/>
        <color rgb="FF434343"/>
        <rFont val="Arial"/>
      </rPr>
      <t>INT.</t>
    </r>
    <r>
      <rPr>
        <sz val="10"/>
        <color rgb="FF434343"/>
        <rFont val="Arial"/>
      </rPr>
      <t xml:space="preserve"> Uma Unidade responsável realiza o acompanhamento de indicadores de desenvolvimento dos empregados, para visualização de deficiências pontuais?</t>
    </r>
  </si>
  <si>
    <r>
      <rPr>
        <b/>
        <sz val="10"/>
        <color rgb="FF434343"/>
        <rFont val="Arial"/>
      </rPr>
      <t xml:space="preserve">2.P7 OportUnidades relevantes de desenvolvimento são disponibilizadas para apoiar indivíduos na realização de seus objetivos de desenvolvimento individual.
</t>
    </r>
    <r>
      <rPr>
        <sz val="10"/>
        <color rgb="FF8E7CC3"/>
        <rFont val="Arial"/>
      </rPr>
      <t xml:space="preserve">
</t>
    </r>
    <r>
      <rPr>
        <b/>
        <sz val="10"/>
        <color rgb="FF8E7CC3"/>
        <rFont val="Arial"/>
      </rPr>
      <t>Referencial de Boas Práticas:</t>
    </r>
    <r>
      <rPr>
        <sz val="10"/>
        <color rgb="FF8E7CC3"/>
        <rFont val="Arial"/>
      </rPr>
      <t xml:space="preserve">
</t>
    </r>
    <r>
      <rPr>
        <i/>
        <sz val="10"/>
        <color rgb="FF8E7CC3"/>
        <rFont val="Arial"/>
      </rPr>
      <t>Guia SEST - 3.4.1. Universidade Corporativa BB Tecnologia e Serviços (UniBBTS) – BBTS
Guia SEST - 3.4.2. Educação Corporativa - Embrapa</t>
    </r>
  </si>
  <si>
    <r>
      <rPr>
        <b/>
        <sz val="10"/>
        <color rgb="FF434343"/>
        <rFont val="Arial"/>
      </rPr>
      <t>PP7.</t>
    </r>
    <r>
      <rPr>
        <sz val="10"/>
        <color rgb="FF434343"/>
        <rFont val="Arial"/>
      </rPr>
      <t xml:space="preserve"> Os gestores das Unidades ​​auxiliam os empregados a identificar oportunidades de desenvolvimento que suportem seus objetivos individuais de desenvolvimento?</t>
    </r>
  </si>
  <si>
    <r>
      <rPr>
        <b/>
        <sz val="10"/>
        <color rgb="FF434343"/>
        <rFont val="Arial"/>
      </rPr>
      <t>HCF9.5.</t>
    </r>
    <r>
      <rPr>
        <sz val="10"/>
        <color rgb="FF434343"/>
        <rFont val="Arial"/>
      </rPr>
      <t xml:space="preserve"> Treinamento, orientação ou instruções são divulgados e fornecidos à força de trabalho sobre sistemas e processos de gerenciamento de conhecimento disponíveis?</t>
    </r>
  </si>
  <si>
    <r>
      <rPr>
        <b/>
        <sz val="10"/>
        <color rgb="FF434343"/>
        <rFont val="Arial"/>
      </rPr>
      <t>TCU 48.</t>
    </r>
    <r>
      <rPr>
        <sz val="10"/>
        <color rgb="FF434343"/>
        <rFont val="Arial"/>
      </rPr>
      <t xml:space="preserve"> A Empresa oferece incentivos para a capacitação contínua dos empregados (ex. bolsas de estudo, incentivos para obtenção de certificação, flexibilização da jornada de trabalho)?</t>
    </r>
  </si>
  <si>
    <r>
      <rPr>
        <b/>
        <sz val="10"/>
        <color rgb="FF434343"/>
        <rFont val="Arial"/>
      </rPr>
      <t>HCF11.8.</t>
    </r>
    <r>
      <rPr>
        <sz val="10"/>
        <color rgb="FF434343"/>
        <rFont val="Arial"/>
      </rPr>
      <t xml:space="preserve"> Programas de aprendizado contínuo estão sendo monitorados para melhorar a relevância e disponibilidade de ofertas?</t>
    </r>
  </si>
  <si>
    <r>
      <rPr>
        <b/>
        <sz val="10"/>
        <color rgb="FF434343"/>
        <rFont val="Arial"/>
      </rPr>
      <t>HCF11.1.</t>
    </r>
    <r>
      <rPr>
        <sz val="10"/>
        <color rgb="FF434343"/>
        <rFont val="Arial"/>
      </rPr>
      <t xml:space="preserve"> A Empresa incentiva os empregados a se envolverem em aprendizado e desenvolvimento contínuos e a aplicar novos conhecimentos e habilidades?</t>
    </r>
  </si>
  <si>
    <t>2.P8 Os indivíduos perseguem atividades de desenvolvimento que apoiam seu desenvolvimento individual.</t>
  </si>
  <si>
    <r>
      <rPr>
        <b/>
        <sz val="10"/>
        <color rgb="FF434343"/>
        <rFont val="Arial"/>
      </rPr>
      <t>PP8.</t>
    </r>
    <r>
      <rPr>
        <sz val="10"/>
        <color rgb="FF434343"/>
        <rFont val="Arial"/>
      </rPr>
      <t xml:space="preserve"> As oportunidades de desenvolvimento são realizadas de acordo com os objetivos identificados para cada empregado?</t>
    </r>
  </si>
  <si>
    <r>
      <rPr>
        <b/>
        <sz val="10"/>
        <color rgb="FF434343"/>
        <rFont val="Arial"/>
      </rPr>
      <t>HCF2.9.</t>
    </r>
    <r>
      <rPr>
        <sz val="10"/>
        <color rgb="FF434343"/>
        <rFont val="Arial"/>
      </rPr>
      <t xml:space="preserve"> A equipe de desenvolvimento de pessoas mantém-se atualizada em seu campo lendo materiais profissionais, participando de treinamento ou participando de experiências de desenvolvimento (online e / ou pessoalmente)?</t>
    </r>
  </si>
  <si>
    <r>
      <rPr>
        <b/>
        <sz val="10"/>
        <color rgb="FF434343"/>
        <rFont val="Arial"/>
      </rPr>
      <t>HCF7.6.</t>
    </r>
    <r>
      <rPr>
        <sz val="10"/>
        <color rgb="FF434343"/>
        <rFont val="Arial"/>
      </rPr>
      <t xml:space="preserve"> A Empresa revisa regularmente o progresso e a revisão dos planos de desenvolvimento individuais para empregados e líderes?</t>
    </r>
  </si>
  <si>
    <r>
      <rPr>
        <b/>
        <sz val="11"/>
        <color rgb="FF434343"/>
        <rFont val="Calibri"/>
      </rPr>
      <t>Resultados Esperados da Avaliação</t>
    </r>
    <r>
      <rPr>
        <sz val="11"/>
        <color rgb="FF434343"/>
        <rFont val="Calibri"/>
      </rPr>
      <t xml:space="preserve">
</t>
    </r>
    <r>
      <rPr>
        <i/>
        <sz val="11"/>
        <color rgb="FF434343"/>
        <rFont val="Calibri"/>
      </rPr>
      <t xml:space="preserve">1. Sejam identificadas as competências necessárias para a realização da missão crítica da Empresa.
2. Os perfis de recursos atuais para cada uma das competências da força de trabalho da Empresa sejam determinados.
3. As informações de competências sejam atualizadas periodicamente. </t>
    </r>
  </si>
  <si>
    <r>
      <rPr>
        <b/>
        <sz val="11"/>
        <color rgb="FF000000"/>
        <rFont val="Calibri"/>
      </rPr>
      <t xml:space="preserve">Descrição
</t>
    </r>
    <r>
      <rPr>
        <sz val="11"/>
        <color rgb="FF000000"/>
        <rFont val="Calibri"/>
      </rPr>
      <t>O KPA 3.1- Análise de Competências visa identificar os conhecimentos e habilidades necessárias para executar as atividades da Empresa, a fim de desenvolvê-las e utilizá-las como base para as práticas da força de trabalho.</t>
    </r>
  </si>
  <si>
    <t>1. As competências da força de trabalho necessárias para realizar as atividades de negócios da Empresa são definidas e atualizadas.</t>
  </si>
  <si>
    <t>1.P1 As competências da força de trabalho necessárias para executar as atividades de negócios da Empresa são identificadas.</t>
  </si>
  <si>
    <r>
      <rPr>
        <b/>
        <sz val="10"/>
        <color rgb="FF434343"/>
        <rFont val="Arial"/>
      </rPr>
      <t>CO1.</t>
    </r>
    <r>
      <rPr>
        <sz val="10"/>
        <color rgb="FF434343"/>
        <rFont val="Arial"/>
      </rPr>
      <t xml:space="preserve"> A Empresa estabelece e mantém uma política documentada para conduzir suas atividades de Análise de Competências?</t>
    </r>
  </si>
  <si>
    <r>
      <rPr>
        <b/>
        <sz val="10"/>
        <color rgb="FF434343"/>
        <rFont val="Arial"/>
      </rPr>
      <t>GOP4151.</t>
    </r>
    <r>
      <rPr>
        <sz val="10"/>
        <color rgb="FF434343"/>
        <rFont val="Arial"/>
      </rPr>
      <t xml:space="preserve"> A Empresa identifica lacunas de competência?</t>
    </r>
  </si>
  <si>
    <r>
      <rPr>
        <b/>
        <sz val="10"/>
        <color rgb="FF434343"/>
        <rFont val="Arial"/>
      </rPr>
      <t>HCF11.2.</t>
    </r>
    <r>
      <rPr>
        <sz val="10"/>
        <color rgb="FF434343"/>
        <rFont val="Arial"/>
      </rPr>
      <t xml:space="preserve"> Dados de análises de lacunas de competência e planos de desenvolvimento individuais são agregados para informar as necessidades de aprendizagem empresarial?
</t>
    </r>
  </si>
  <si>
    <r>
      <rPr>
        <b/>
        <sz val="10"/>
        <color rgb="FF434343"/>
        <rFont val="Arial"/>
      </rPr>
      <t>HCF6.2.</t>
    </r>
    <r>
      <rPr>
        <sz val="10"/>
        <color rgb="FF434343"/>
        <rFont val="Arial"/>
      </rPr>
      <t xml:space="preserve"> A Empresa prioriza o uso de seus recursos de treinamento e desenvolvimento para fechar lacunas de competências, melhorar o desempenho empresarial, ao mesmo tempo em que atende aos requisitos legais e regulamentares? 
</t>
    </r>
  </si>
  <si>
    <r>
      <rPr>
        <b/>
        <sz val="10"/>
        <color rgb="FF434343"/>
        <rFont val="Arial"/>
      </rPr>
      <t>HCF7.1.</t>
    </r>
    <r>
      <rPr>
        <sz val="10"/>
        <color rgb="FF434343"/>
        <rFont val="Arial"/>
      </rPr>
      <t xml:space="preserve"> A Empresa tem uma estratégia e uma política de desenvolvimento de liderança baseadas em análises precisas da força de trabalho e previsões de liderança, demanda e lacunas?
</t>
    </r>
  </si>
  <si>
    <r>
      <rPr>
        <b/>
        <sz val="10"/>
        <color rgb="FF434343"/>
        <rFont val="Arial"/>
      </rPr>
      <t>HCF7.4.</t>
    </r>
    <r>
      <rPr>
        <sz val="10"/>
        <color rgb="FF434343"/>
        <rFont val="Arial"/>
      </rPr>
      <t xml:space="preserve"> A Empresa  identifica sistematicamente as competências de liderança que são críticas para a realização da missão e como essas competências podem ser medidas e desenvolvidas?</t>
    </r>
  </si>
  <si>
    <r>
      <rPr>
        <b/>
        <sz val="10"/>
        <color rgb="FF434343"/>
        <rFont val="Arial"/>
      </rPr>
      <t>GOP4121.</t>
    </r>
    <r>
      <rPr>
        <sz val="10"/>
        <color rgb="FF434343"/>
        <rFont val="Arial"/>
      </rPr>
      <t xml:space="preserve"> A Empresa define e documenta os perfis profissionais desejados para os empregados?
</t>
    </r>
  </si>
  <si>
    <r>
      <rPr>
        <b/>
        <sz val="10"/>
        <color rgb="FF434343"/>
        <rFont val="Arial"/>
      </rPr>
      <t>GOP4122.</t>
    </r>
    <r>
      <rPr>
        <sz val="10"/>
        <color rgb="FF434343"/>
        <rFont val="Arial"/>
      </rPr>
      <t xml:space="preserve"> A Empresa define e documenta os perfis profissionais desejados para as funções gerenciais?</t>
    </r>
  </si>
  <si>
    <r>
      <rPr>
        <b/>
        <sz val="10"/>
        <color rgb="FF434343"/>
        <rFont val="Arial"/>
      </rPr>
      <t>VE1.</t>
    </r>
    <r>
      <rPr>
        <sz val="10"/>
        <color rgb="FF434343"/>
        <rFont val="Arial"/>
      </rPr>
      <t xml:space="preserve"> Um responsável verifica se as atividades de Análise de Competência são conduzidas de acordo com as políticas, práticas, procedimentos e, quando apropriado, planos documentados da Empresa?</t>
    </r>
  </si>
  <si>
    <t>1.P2 Cada uma das competências da Empresa é analisada para identificar os conhecimentos, habilidades e atitudes que as compõem.</t>
  </si>
  <si>
    <r>
      <rPr>
        <b/>
        <sz val="10"/>
        <color rgb="FF434343"/>
        <rFont val="Arial"/>
      </rPr>
      <t>PP2</t>
    </r>
    <r>
      <rPr>
        <sz val="10"/>
        <color rgb="FF434343"/>
        <rFont val="Arial"/>
      </rPr>
      <t>.Um plano é desenvolvido para analisar as competências da força de trabalho?</t>
    </r>
  </si>
  <si>
    <r>
      <rPr>
        <b/>
        <sz val="10"/>
        <color rgb="FF434343"/>
        <rFont val="Arial"/>
      </rPr>
      <t>AB1.</t>
    </r>
    <r>
      <rPr>
        <sz val="10"/>
        <color rgb="FF434343"/>
        <rFont val="Arial"/>
      </rPr>
      <t xml:space="preserve"> Há uma área responsável pelas atividades de Análise de Competências para analisar cada competência da força de trabalho?
</t>
    </r>
  </si>
  <si>
    <r>
      <rPr>
        <b/>
        <sz val="10"/>
        <color rgb="FF434343"/>
        <rFont val="Arial"/>
      </rPr>
      <t>HCF10.9</t>
    </r>
    <r>
      <rPr>
        <sz val="10"/>
        <color rgb="FF434343"/>
        <rFont val="Arial"/>
      </rPr>
      <t xml:space="preserve"> As competências dos empregados se encaixam nas atividades de trabalho atribuídas?</t>
    </r>
  </si>
  <si>
    <r>
      <rPr>
        <b/>
        <sz val="10"/>
        <color rgb="FF434343"/>
        <rFont val="Arial"/>
      </rPr>
      <t xml:space="preserve">ME2. </t>
    </r>
    <r>
      <rPr>
        <sz val="10"/>
        <color rgb="FF434343"/>
        <rFont val="Arial"/>
      </rPr>
      <t xml:space="preserve">As medições são realizadas e utilizadas para determinar a qualidade das descrições de competências da força de trabalho e informações sobre competências?
</t>
    </r>
  </si>
  <si>
    <r>
      <rPr>
        <b/>
        <sz val="10"/>
        <color rgb="FF434343"/>
        <rFont val="Arial"/>
      </rPr>
      <t>HCF7.5.</t>
    </r>
    <r>
      <rPr>
        <sz val="10"/>
        <color rgb="FF434343"/>
        <rFont val="Arial"/>
      </rPr>
      <t xml:space="preserve"> A Empresa avalia de forma confiável e valida as competências em todos os níveis,  comunicando as oportunidades disponíveis de treinamento e desenvolvimento que apóiam o desenvolvimento de competências críticas?</t>
    </r>
  </si>
  <si>
    <r>
      <rPr>
        <b/>
        <sz val="10"/>
        <color rgb="FF434343"/>
        <rFont val="Arial"/>
      </rPr>
      <t>1.P3</t>
    </r>
    <r>
      <rPr>
        <b/>
        <sz val="10"/>
        <color rgb="FF434343"/>
        <rFont val="Arial"/>
      </rPr>
      <t xml:space="preserve"> As descrições de competências da força de trabalho são documentadas e mantidas de acordo com um procedimento definido.</t>
    </r>
  </si>
  <si>
    <r>
      <rPr>
        <b/>
        <sz val="10"/>
        <color rgb="FF434343"/>
        <rFont val="Arial"/>
      </rPr>
      <t xml:space="preserve">PP3. </t>
    </r>
    <r>
      <rPr>
        <sz val="10"/>
        <color rgb="FF434343"/>
        <rFont val="Arial"/>
      </rPr>
      <t xml:space="preserve">As descrições de competências da força de trabalho são documentadas e mantidas de acordo com os padrões da Empresa?
</t>
    </r>
  </si>
  <si>
    <r>
      <rPr>
        <b/>
        <sz val="10"/>
        <color rgb="FF434343"/>
        <rFont val="Arial"/>
      </rPr>
      <t>AB4.</t>
    </r>
    <r>
      <rPr>
        <sz val="10"/>
        <color rgb="FF434343"/>
        <rFont val="Arial"/>
      </rPr>
      <t xml:space="preserve"> As práticas e procedimentos para executar a Análise de Competências são definidos e documentados?</t>
    </r>
  </si>
  <si>
    <r>
      <rPr>
        <b/>
        <sz val="10"/>
        <color rgb="FF434343"/>
        <rFont val="Arial"/>
      </rPr>
      <t xml:space="preserve">PP4. </t>
    </r>
    <r>
      <rPr>
        <sz val="10"/>
        <color rgb="FF434343"/>
        <rFont val="Arial"/>
      </rPr>
      <t>As competências da força de trabalho são periodicamente reanalisadas para determinar se continuam a refletir o conhecimento e habilidades necessárias para executar as atividades da Empresa?</t>
    </r>
  </si>
  <si>
    <r>
      <rPr>
        <b/>
        <sz val="10"/>
        <color rgb="FF434343"/>
        <rFont val="Arial"/>
      </rPr>
      <t>VE3.</t>
    </r>
    <r>
      <rPr>
        <sz val="10"/>
        <color rgb="FF434343"/>
        <rFont val="Arial"/>
      </rPr>
      <t xml:space="preserve"> As descrições de competências são avaliadas periodicamente para verificar a conformidade com as políticas empresariais?</t>
    </r>
  </si>
  <si>
    <t>2. Os processos de trabalho utilizados ​​em cada competência da força de trabalho são estabelecidos e mantidos.</t>
  </si>
  <si>
    <t>2.P4 As competências necessárias para o desenvolvimento dos processos organizacionais são estabelecidos e mantidos.</t>
  </si>
  <si>
    <r>
      <rPr>
        <b/>
        <sz val="10"/>
        <color rgb="FF434343"/>
        <rFont val="Arial"/>
      </rPr>
      <t xml:space="preserve">PP5. </t>
    </r>
    <r>
      <rPr>
        <sz val="10"/>
        <color rgb="FF434343"/>
        <rFont val="Arial"/>
      </rPr>
      <t xml:space="preserve">As competências necessárias para o desenvolvimento dos processos organizacionais são documentadas e disponibilizadas para orientar os empregados na execução de suas atividades?
</t>
    </r>
  </si>
  <si>
    <r>
      <rPr>
        <b/>
        <sz val="10"/>
        <color rgb="FF434343"/>
        <rFont val="Arial"/>
      </rPr>
      <t>PP5.</t>
    </r>
    <r>
      <rPr>
        <sz val="10"/>
        <color rgb="FF434343"/>
        <rFont val="Arial"/>
      </rPr>
      <t xml:space="preserve"> Os processos documentados são atualizados  de modo a refletir: mudanças nas operações de negócios, produtos ou serviços, mudanças em outros processos ou tecnologias de desenvolvimento, lições aprendidas ou  outras melhorias no processo?</t>
    </r>
  </si>
  <si>
    <r>
      <rPr>
        <b/>
        <sz val="10"/>
        <color rgb="FF434343"/>
        <rFont val="Arial"/>
      </rPr>
      <t xml:space="preserve">AB3. </t>
    </r>
    <r>
      <rPr>
        <sz val="10"/>
        <color rgb="FF434343"/>
        <rFont val="Arial"/>
      </rPr>
      <t>As pessoas que executam atividades de Análise de Competências desenvolvem os conhecimentos, habilidades e atitudes necessárias para executá-las?</t>
    </r>
  </si>
  <si>
    <r>
      <rPr>
        <b/>
        <sz val="10"/>
        <color rgb="FF434343"/>
        <rFont val="Arial"/>
      </rPr>
      <t>TCU 28.</t>
    </r>
    <r>
      <rPr>
        <sz val="10"/>
        <color rgb="FF434343"/>
        <rFont val="Arial"/>
      </rPr>
      <t xml:space="preserve"> A Empresa identifica quais são as suas ocupações críticas?</t>
    </r>
  </si>
  <si>
    <r>
      <rPr>
        <b/>
        <sz val="10"/>
        <color rgb="FF434343"/>
        <rFont val="Arial"/>
      </rPr>
      <t xml:space="preserve">INT. </t>
    </r>
    <r>
      <rPr>
        <sz val="10"/>
        <color rgb="FF434343"/>
        <rFont val="Arial"/>
      </rPr>
      <t>A Empresa avalia se as competências definidas estão sendo adequadas sempre que ocorrem mudanças nos negócios, serviços, processos e tecnologias?</t>
    </r>
  </si>
  <si>
    <t>2.P5 As informações sobre o uso das competências necessárias para o desenvolvimento dos processos organizacionais são identificadas e disponibilizadas.</t>
  </si>
  <si>
    <r>
      <rPr>
        <b/>
        <sz val="10"/>
        <color rgb="FF434343"/>
        <rFont val="Arial"/>
      </rPr>
      <t>CO2.</t>
    </r>
    <r>
      <rPr>
        <sz val="10"/>
        <color rgb="FF434343"/>
        <rFont val="Arial"/>
      </rPr>
      <t xml:space="preserve"> É atribuído a uma Unidade Organizacional a responsabilidade por coordenar as atividades de Desenvolvimento de Competências em toda a Empresa?</t>
    </r>
  </si>
  <si>
    <r>
      <rPr>
        <b/>
        <sz val="10"/>
        <color rgb="FF434343"/>
        <rFont val="Arial"/>
      </rPr>
      <t xml:space="preserve">ME1. </t>
    </r>
    <r>
      <rPr>
        <sz val="10"/>
        <color rgb="FF434343"/>
        <rFont val="Arial"/>
      </rPr>
      <t>As medições são realizadas e utilizadas para determinar o status e o desempenho das atividades de Análise de Competências dentro de cada Unidade e em toda a Empresa?</t>
    </r>
  </si>
  <si>
    <t>3. A Empresa monitora sua capacidade em cada uma de suas competências de força de trabalho.</t>
  </si>
  <si>
    <r>
      <rPr>
        <b/>
        <sz val="10"/>
        <color rgb="FF434343"/>
        <rFont val="Arial"/>
      </rPr>
      <t>3.P6</t>
    </r>
    <r>
      <rPr>
        <b/>
        <sz val="10"/>
        <color rgb="FF434343"/>
        <rFont val="Arial"/>
      </rPr>
      <t xml:space="preserve"> As informações relativas às capacidades dos empregados em suas competências são coletadas de acordo com um procedimento documentado.</t>
    </r>
  </si>
  <si>
    <r>
      <rPr>
        <b/>
        <sz val="10"/>
        <color rgb="FF434343"/>
        <rFont val="Arial"/>
      </rPr>
      <t>AB2.</t>
    </r>
    <r>
      <rPr>
        <sz val="10"/>
        <color rgb="FF434343"/>
        <rFont val="Arial"/>
      </rPr>
      <t xml:space="preserve"> Recursos adequados são fornecidos para executar atividades de Análise de Competências?</t>
    </r>
  </si>
  <si>
    <r>
      <rPr>
        <b/>
        <sz val="10"/>
        <color rgb="FF434343"/>
        <rFont val="Arial"/>
      </rPr>
      <t>PP7.</t>
    </r>
    <r>
      <rPr>
        <sz val="10"/>
        <color rgb="FF434343"/>
        <rFont val="Arial"/>
      </rPr>
      <t xml:space="preserve"> No momento da identificação de competências, os empregados  participam do preenchimento de suas informações de competências de acordo com um procedimento documentado? </t>
    </r>
  </si>
  <si>
    <r>
      <rPr>
        <b/>
        <sz val="10"/>
        <color rgb="FF434343"/>
        <rFont val="Arial"/>
      </rPr>
      <t>INT.</t>
    </r>
    <r>
      <rPr>
        <sz val="10"/>
        <color rgb="FF434343"/>
        <rFont val="Arial"/>
      </rPr>
      <t xml:space="preserve"> A Empresa avalia se os meios utilizados para a coleta de informações sobre as competẽncias dos empregados são eficazes?</t>
    </r>
  </si>
  <si>
    <t>3.P7 Os perfis de recursos atuais para cada uma das competências da força de trabalho da Empresa são determinados.</t>
  </si>
  <si>
    <r>
      <rPr>
        <b/>
        <sz val="10"/>
        <color rgb="FF434343"/>
        <rFont val="Arial"/>
      </rPr>
      <t>TCU 29.</t>
    </r>
    <r>
      <rPr>
        <sz val="10"/>
        <color rgb="FF434343"/>
        <rFont val="Arial"/>
      </rPr>
      <t xml:space="preserve"> A Empresa identifica o perfil profissional requerido/desejado para suas ocupações críticas?</t>
    </r>
  </si>
  <si>
    <r>
      <rPr>
        <b/>
        <sz val="10"/>
        <color rgb="FF434343"/>
        <rFont val="Arial"/>
      </rPr>
      <t>TCU 30.</t>
    </r>
    <r>
      <rPr>
        <sz val="10"/>
        <color rgb="FF434343"/>
        <rFont val="Arial"/>
      </rPr>
      <t xml:space="preserve"> A Empresa identifica lacunas entre os perfis profissionais apresentados pelos empregados e os requeridos/desejados referentes às suas ocupações críticas?</t>
    </r>
  </si>
  <si>
    <r>
      <rPr>
        <b/>
        <sz val="10"/>
        <color rgb="FF434343"/>
        <rFont val="Arial"/>
      </rPr>
      <t>TCU 38.</t>
    </r>
    <r>
      <rPr>
        <sz val="10"/>
        <color rgb="FF434343"/>
        <rFont val="Arial"/>
      </rPr>
      <t xml:space="preserve"> A Empresa define de maneira documentada e específica os perfis profissionais desejados/requeridos para as ocupações de gestão?</t>
    </r>
  </si>
  <si>
    <r>
      <rPr>
        <b/>
        <sz val="10"/>
        <color rgb="FF434343"/>
        <rFont val="Arial"/>
      </rPr>
      <t>TCU 39.</t>
    </r>
    <r>
      <rPr>
        <sz val="10"/>
        <color rgb="FF434343"/>
        <rFont val="Arial"/>
      </rPr>
      <t xml:space="preserve"> A Empresa utiliza perfis profissionais desejados/requeridos (documentados) para a escolha dos gestores?</t>
    </r>
  </si>
  <si>
    <r>
      <rPr>
        <b/>
        <sz val="10"/>
        <color rgb="FF434343"/>
        <rFont val="Arial"/>
      </rPr>
      <t>INT.</t>
    </r>
    <r>
      <rPr>
        <sz val="10"/>
        <color rgb="FF434343"/>
        <rFont val="Arial"/>
      </rPr>
      <t xml:space="preserve"> A Empresa avalia se há adequação dos perfis identificados para cada competência da força de trabalho?</t>
    </r>
  </si>
  <si>
    <t>3.P8 As informações de competência são atualizadas periodicamente.</t>
  </si>
  <si>
    <r>
      <rPr>
        <b/>
        <sz val="10"/>
        <color rgb="FF434343"/>
        <rFont val="Arial"/>
      </rPr>
      <t>PP9.</t>
    </r>
    <r>
      <rPr>
        <sz val="10"/>
        <color rgb="FF434343"/>
        <rFont val="Arial"/>
      </rPr>
      <t xml:space="preserve">  Periodicamente os empregados ​​revisam e atualizam as informações de competências registradas?</t>
    </r>
  </si>
  <si>
    <r>
      <rPr>
        <b/>
        <sz val="10"/>
        <color rgb="FF434343"/>
        <rFont val="Arial"/>
      </rPr>
      <t>VE2.</t>
    </r>
    <r>
      <rPr>
        <sz val="10"/>
        <color rgb="FF434343"/>
        <rFont val="Arial"/>
      </rPr>
      <t xml:space="preserve"> Os resultados da Análise de Competências são revisados periodicamente?</t>
    </r>
  </si>
  <si>
    <r>
      <rPr>
        <b/>
        <sz val="11"/>
        <color rgb="FF434343"/>
        <rFont val="Calibri"/>
      </rPr>
      <t>Resultados Esperados da Avaliação</t>
    </r>
    <r>
      <rPr>
        <sz val="11"/>
        <color rgb="FF434343"/>
        <rFont val="Calibri"/>
      </rPr>
      <t xml:space="preserve">
</t>
    </r>
    <r>
      <rPr>
        <i/>
        <sz val="11"/>
        <color rgb="FF434343"/>
        <rFont val="Calibri"/>
      </rPr>
      <t>1. Sejam oferecidas pela Empresa oportunidades  para o desenvolvimento individual do empregado, contribuindo para o alcance da excelência na realização de suas atividades;
2. Os empregados desenvolvam suas competências através de treinamentos desenvolvidos com base na identificação dos seus objetivos de crescimento dentro da Empresa;
3. O repasse do conhecimento adquirido seja realizado pelos empregados de forma sistemática e contínua.</t>
    </r>
  </si>
  <si>
    <r>
      <rPr>
        <b/>
        <sz val="11"/>
        <color rgb="FF000000"/>
        <rFont val="Calibri"/>
      </rPr>
      <t xml:space="preserve">Descrição
</t>
    </r>
    <r>
      <rPr>
        <sz val="11"/>
        <color rgb="FF000000"/>
        <rFont val="Calibri"/>
      </rPr>
      <t>O KPA 3.2 - Desenvolvimento de Competências Individuais é aumentar constantemente a capacidade da força de trabalho para executar suas tarefas e responsabilidades atribuídas.</t>
    </r>
  </si>
  <si>
    <t>1. A Empresa oferece oportunidades para que os empregados desenvolvam suas capacidades em suas competências de força de trabalho.</t>
  </si>
  <si>
    <r>
      <rPr>
        <b/>
        <sz val="10"/>
        <color rgb="FF434343"/>
        <rFont val="Arial"/>
      </rPr>
      <t>1.P1</t>
    </r>
    <r>
      <rPr>
        <b/>
        <sz val="10"/>
        <color rgb="FF434343"/>
        <rFont val="Arial"/>
      </rPr>
      <t xml:space="preserve"> As atividades de Desenvolvimento de Competências Individuais são baseadas nos planos de desenvolvimento para cada competência da força de trabalho.</t>
    </r>
  </si>
  <si>
    <r>
      <rPr>
        <b/>
        <sz val="10"/>
        <color rgb="FF434343"/>
        <rFont val="Arial"/>
      </rPr>
      <t>PP1.</t>
    </r>
    <r>
      <rPr>
        <sz val="10"/>
        <color rgb="FF434343"/>
        <rFont val="Arial"/>
      </rPr>
      <t xml:space="preserve"> As atividades de desenvolvimento de competências são priorizadas para se alinhar com os objetivos estratégicos ​​da Empresa e seu orçamento?</t>
    </r>
  </si>
  <si>
    <r>
      <rPr>
        <b/>
        <sz val="10"/>
        <color rgb="FF434343"/>
        <rFont val="Arial"/>
      </rPr>
      <t>CO1.</t>
    </r>
    <r>
      <rPr>
        <sz val="10"/>
        <color rgb="FF434343"/>
        <rFont val="Arial"/>
      </rPr>
      <t xml:space="preserve"> A Empresa estabelece e mantém uma política documentada para conduzir suas atividades de desenvolvimento de competências visando desenvolver as competências essenciais necessárias para executar seus processos?</t>
    </r>
  </si>
  <si>
    <r>
      <rPr>
        <b/>
        <sz val="10"/>
        <color rgb="FF434343"/>
        <rFont val="Arial"/>
      </rPr>
      <t>AB3.</t>
    </r>
    <r>
      <rPr>
        <sz val="10"/>
        <color rgb="FF434343"/>
        <rFont val="Arial"/>
      </rPr>
      <t xml:space="preserve"> Recursos adequados são fornecidos para executar atividades de desenvolvimento de competências?</t>
    </r>
  </si>
  <si>
    <r>
      <rPr>
        <b/>
        <sz val="10"/>
        <color rgb="FF434343"/>
        <rFont val="Arial"/>
      </rPr>
      <t>AB4.</t>
    </r>
    <r>
      <rPr>
        <sz val="10"/>
        <color rgb="FF434343"/>
        <rFont val="Arial"/>
      </rPr>
      <t xml:space="preserve"> As pessoas que realizam atividades de desenvolvimento de competências possuem o conhecimento e habilidades  necessárias para executar suas responsabilidades?</t>
    </r>
  </si>
  <si>
    <r>
      <rPr>
        <b/>
        <sz val="10"/>
        <color rgb="FF434343"/>
        <rFont val="Arial"/>
      </rPr>
      <t>AB5.</t>
    </r>
    <r>
      <rPr>
        <sz val="10"/>
        <color rgb="FF434343"/>
        <rFont val="Arial"/>
      </rPr>
      <t xml:space="preserve"> As práticas e procedimentos para executar o desenvolvimento de competências são definidas e documentadas?</t>
    </r>
  </si>
  <si>
    <r>
      <rPr>
        <b/>
        <sz val="10"/>
        <color rgb="FF434343"/>
        <rFont val="Arial"/>
      </rPr>
      <t xml:space="preserve">VE1. </t>
    </r>
    <r>
      <rPr>
        <sz val="10"/>
        <color rgb="FF434343"/>
        <rFont val="Arial"/>
      </rPr>
      <t xml:space="preserve">Um responsável verifica se as atividades de desenvolvimento de competências são conduzidas de acordo com os objetivos estratégicos da Empresa e seu orçamento ? </t>
    </r>
  </si>
  <si>
    <r>
      <rPr>
        <b/>
        <sz val="10"/>
        <color rgb="FF434343"/>
        <rFont val="Arial"/>
      </rPr>
      <t>1.P2</t>
    </r>
    <r>
      <rPr>
        <b/>
        <sz val="10"/>
        <color rgb="FF434343"/>
        <rFont val="Arial"/>
      </rPr>
      <t xml:space="preserve">  Atividades de treinamento e desenvolvimento são estabelecidas e mantidas para desenvolver a capacidade em cada uma das competências da força de trabalho da Empresa.</t>
    </r>
  </si>
  <si>
    <r>
      <rPr>
        <b/>
        <sz val="10"/>
        <color rgb="FF434343"/>
        <rFont val="Arial"/>
      </rPr>
      <t>PP2.</t>
    </r>
    <r>
      <rPr>
        <sz val="10"/>
        <color rgb="FF434343"/>
        <rFont val="Arial"/>
      </rPr>
      <t xml:space="preserve"> A Empresa estabelece padrões para as atividades de aprendizado incluídas no treinamento e no desenvolvimento de suas competências da força de trabalho?</t>
    </r>
  </si>
  <si>
    <r>
      <rPr>
        <b/>
        <sz val="10"/>
        <color rgb="FF434343"/>
        <rFont val="Arial"/>
      </rPr>
      <t>PP2.</t>
    </r>
    <r>
      <rPr>
        <sz val="10"/>
        <color rgb="FF434343"/>
        <rFont val="Arial"/>
      </rPr>
      <t xml:space="preserve"> O programa de treinamento e desenvolvimento é atualizado à medida que são realizadas alterações nos perfis das competências da força de trabalho da Empresa?</t>
    </r>
  </si>
  <si>
    <r>
      <rPr>
        <b/>
        <sz val="10"/>
        <color rgb="FF434343"/>
        <rFont val="Arial"/>
      </rPr>
      <t>CO2.</t>
    </r>
    <r>
      <rPr>
        <sz val="10"/>
        <color rgb="FF434343"/>
        <rFont val="Arial"/>
      </rPr>
      <t xml:space="preserve"> É atribuída a uma Unidade Organizacional a responsabilidade por coordenar as atividades de Desenvolvimento de Competências em toda a Empresa?</t>
    </r>
  </si>
  <si>
    <r>
      <rPr>
        <b/>
        <sz val="10"/>
        <color rgb="FF434343"/>
        <rFont val="Arial"/>
      </rPr>
      <t>HCF11.4.</t>
    </r>
    <r>
      <rPr>
        <sz val="10"/>
        <color rgb="FF434343"/>
        <rFont val="Arial"/>
      </rPr>
      <t xml:space="preserve"> Líderes e gerentes enfatizam a importância da aprendizagem contínua por meio da comunicação?</t>
    </r>
  </si>
  <si>
    <r>
      <rPr>
        <b/>
        <sz val="10"/>
        <color rgb="FF434343"/>
        <rFont val="Arial"/>
      </rPr>
      <t>AB2.</t>
    </r>
    <r>
      <rPr>
        <sz val="10"/>
        <color rgb="FF434343"/>
        <rFont val="Arial"/>
      </rPr>
      <t xml:space="preserve"> Um responsável coordena as atividades de desenvolvimento utilizando como base as competências mapeadas?</t>
    </r>
  </si>
  <si>
    <r>
      <rPr>
        <b/>
        <sz val="10"/>
        <color rgb="FF434343"/>
        <rFont val="Arial"/>
      </rPr>
      <t xml:space="preserve">GOP4153. </t>
    </r>
    <r>
      <rPr>
        <sz val="10"/>
        <color rgb="FF434343"/>
        <rFont val="Arial"/>
      </rPr>
      <t>A Empresa oferece ações de desenvolvimento de liderança aos empregados que assumem funções gerenciais?</t>
    </r>
  </si>
  <si>
    <r>
      <rPr>
        <b/>
        <sz val="10"/>
        <color rgb="FF434343"/>
        <rFont val="Arial"/>
      </rPr>
      <t>HCF6.1</t>
    </r>
    <r>
      <rPr>
        <sz val="10"/>
        <color rgb="FF434343"/>
        <rFont val="Arial"/>
      </rPr>
      <t xml:space="preserve"> A Empresa incorpora as necessidades de treinamento e desenvolvimento em seu planejamento estratégico e dedica recursos a ele?</t>
    </r>
  </si>
  <si>
    <r>
      <rPr>
        <b/>
        <sz val="10"/>
        <color rgb="FF434343"/>
        <rFont val="Arial"/>
      </rPr>
      <t>TCU 41.</t>
    </r>
    <r>
      <rPr>
        <sz val="10"/>
        <color rgb="FF434343"/>
        <rFont val="Arial"/>
      </rPr>
      <t xml:space="preserve"> A Empresa executa ações educacionais para assegurar a disponibilidade de sucessores qualificados para as ocupações críticas de gestão?</t>
    </r>
  </si>
  <si>
    <r>
      <rPr>
        <b/>
        <sz val="10"/>
        <color rgb="FF434343"/>
        <rFont val="Arial"/>
      </rPr>
      <t>TCU 42.</t>
    </r>
    <r>
      <rPr>
        <sz val="10"/>
        <color rgb="FF434343"/>
        <rFont val="Arial"/>
      </rPr>
      <t xml:space="preserve"> A Empresa oferece ações educacionais de liderança que atendam às necessidades de cada nível de gestão (do operacional ao estratégico)?</t>
    </r>
  </si>
  <si>
    <r>
      <rPr>
        <b/>
        <sz val="10"/>
        <color rgb="FF434343"/>
        <rFont val="Arial"/>
      </rPr>
      <t>TCU 43.</t>
    </r>
    <r>
      <rPr>
        <sz val="10"/>
        <color rgb="FF434343"/>
        <rFont val="Arial"/>
      </rPr>
      <t xml:space="preserve"> A Empresa oferece ações educacionais sobre gestão do desempenho para os gestores da Empresa?</t>
    </r>
  </si>
  <si>
    <r>
      <rPr>
        <b/>
        <sz val="10"/>
        <color rgb="FF434343"/>
        <rFont val="Arial"/>
      </rPr>
      <t xml:space="preserve">ME2. </t>
    </r>
    <r>
      <rPr>
        <sz val="10"/>
        <color rgb="FF434343"/>
        <rFont val="Arial"/>
      </rPr>
      <t xml:space="preserve">As medições são realizadas e utilizadas para determinar a qualidade das atividades de Desenvolvimento de Competências? </t>
    </r>
  </si>
  <si>
    <r>
      <rPr>
        <b/>
        <sz val="10"/>
        <color rgb="FF434343"/>
        <rFont val="Arial"/>
      </rPr>
      <t>VE2.</t>
    </r>
    <r>
      <rPr>
        <sz val="10"/>
        <color rgb="FF434343"/>
        <rFont val="Arial"/>
      </rPr>
      <t xml:space="preserve"> Os gestores revisam periodicamente as atividades e resultados das atividades de desenvolvimento de competências?</t>
    </r>
  </si>
  <si>
    <r>
      <rPr>
        <b/>
        <sz val="10"/>
        <color rgb="FF434343"/>
        <rFont val="Arial"/>
      </rPr>
      <t>1.P3</t>
    </r>
    <r>
      <rPr>
        <b/>
        <sz val="10"/>
        <color rgb="FF434343"/>
        <rFont val="Arial"/>
      </rPr>
      <t xml:space="preserve"> A Empresa disponibiliza descrições de competências da força de trabalho e informações sobre oportunidades de desenvolvimento relacionadas a elas.
</t>
    </r>
  </si>
  <si>
    <r>
      <rPr>
        <b/>
        <sz val="10"/>
        <color rgb="FF434343"/>
        <rFont val="Arial"/>
      </rPr>
      <t>HCF6.4.</t>
    </r>
    <r>
      <rPr>
        <sz val="10"/>
        <color rgb="FF434343"/>
        <rFont val="Arial"/>
      </rPr>
      <t xml:space="preserve"> Os empregados têm acesso a informações atualizadas sobre oportnidades de treinamento e desenvolvimento e como essas oportunidades são mapeadas para garantir as competências essenciais da Empresa?</t>
    </r>
  </si>
  <si>
    <r>
      <rPr>
        <b/>
        <sz val="10"/>
        <color rgb="FF434343"/>
        <rFont val="Arial"/>
      </rPr>
      <t xml:space="preserve">ME1. </t>
    </r>
    <r>
      <rPr>
        <sz val="10"/>
        <color rgb="FF434343"/>
        <rFont val="Arial"/>
      </rPr>
      <t>As medições são realizadas e utilizadas para determinar o desempenho das atividades de desenvolvimento de competências dentro de cada Unidade e em toda a Empresa?</t>
    </r>
  </si>
  <si>
    <t>2. Os empregados desenvolvem seus conhecimentos, habilidades e atitudes nas competências da força de trabalho da Empresa.</t>
  </si>
  <si>
    <r>
      <rPr>
        <b/>
        <sz val="10"/>
        <color rgb="FF434343"/>
        <rFont val="Arial"/>
      </rPr>
      <t>2.P4</t>
    </r>
    <r>
      <rPr>
        <b/>
        <sz val="10"/>
        <color rgb="FF434343"/>
        <rFont val="Arial"/>
      </rPr>
      <t xml:space="preserve"> As atividades de treinamento e desenvolvimento são identificadas para cada empregado visando apoiar seus objetivos de desenvolvimento.</t>
    </r>
  </si>
  <si>
    <r>
      <rPr>
        <b/>
        <sz val="10"/>
        <color rgb="FF434343"/>
        <rFont val="Arial"/>
      </rPr>
      <t>PP4.</t>
    </r>
    <r>
      <rPr>
        <sz val="10"/>
        <color rgb="FF434343"/>
        <rFont val="Arial"/>
      </rPr>
      <t xml:space="preserve"> Um responsável ajuda a identificar necessidades de treinamento e desenvolvimento e assegura que as atividades apropriadas de desenvolvimento de competências sejam identificadas, planejadas e executadas?
</t>
    </r>
  </si>
  <si>
    <r>
      <rPr>
        <b/>
        <sz val="10"/>
        <color rgb="FF434343"/>
        <rFont val="Arial"/>
      </rPr>
      <t>INT</t>
    </r>
    <r>
      <rPr>
        <sz val="10"/>
        <color rgb="FF434343"/>
        <rFont val="Arial"/>
      </rPr>
      <t>. As atividades de treinamento e desenvolvimento planejadas são avaliadas após sua execução para verificar se foram suficientes?</t>
    </r>
  </si>
  <si>
    <r>
      <rPr>
        <b/>
        <sz val="10"/>
        <color rgb="FF434343"/>
        <rFont val="Arial"/>
      </rPr>
      <t>2.P5</t>
    </r>
    <r>
      <rPr>
        <b/>
        <sz val="10"/>
        <color rgb="FF434343"/>
        <rFont val="Arial"/>
      </rPr>
      <t xml:space="preserve">  Os empregados buscam oportunidades de aprendizado para aprimorar suas capacidades nas competências das atividades atribuídas .</t>
    </r>
  </si>
  <si>
    <r>
      <rPr>
        <b/>
        <sz val="10"/>
        <color rgb="FF434343"/>
        <rFont val="Arial"/>
      </rPr>
      <t>PP5.</t>
    </r>
    <r>
      <rPr>
        <sz val="10"/>
        <color rgb="FF434343"/>
        <rFont val="Arial"/>
      </rPr>
      <t xml:space="preserve"> Os empregados são encorajados a tomar  iniciativa de buscar oportunidades de desenvolvimento de competências?</t>
    </r>
  </si>
  <si>
    <r>
      <rPr>
        <b/>
        <sz val="10"/>
        <color rgb="FF434343"/>
        <rFont val="Arial"/>
      </rPr>
      <t>PP5.</t>
    </r>
    <r>
      <rPr>
        <sz val="10"/>
        <color rgb="FF434343"/>
        <rFont val="Arial"/>
      </rPr>
      <t xml:space="preserve"> Os empregados atualizam as informações sobre suas competências quando concluem as atividades de treinamento e desenvolvimento? </t>
    </r>
  </si>
  <si>
    <r>
      <rPr>
        <b/>
        <sz val="10"/>
        <color rgb="FF434343"/>
        <rFont val="Arial"/>
      </rPr>
      <t xml:space="preserve">INT. </t>
    </r>
    <r>
      <rPr>
        <sz val="10"/>
        <color rgb="FF434343"/>
        <rFont val="Arial"/>
      </rPr>
      <t>A Empresa considera na avaliação de desempenho a iniciativa do empregado buscar oportunidades de aprendizado visando o aprimoramento de suas capacidades?</t>
    </r>
  </si>
  <si>
    <t>3. A Empresa utiiza as capacidades de sua força de trabalho como recursos para desenvolver as competências de outros empregados.</t>
  </si>
  <si>
    <r>
      <rPr>
        <b/>
        <sz val="10"/>
        <color rgb="FF434343"/>
        <rFont val="Arial"/>
      </rPr>
      <t>3.P6</t>
    </r>
    <r>
      <rPr>
        <b/>
        <sz val="10"/>
        <color rgb="FF434343"/>
        <rFont val="Arial"/>
      </rPr>
      <t xml:space="preserve"> Empregados capacitados dentro de uma Unidade são aproveitados para orientar aqueles que necessitam de capacitação naquela competência.</t>
    </r>
  </si>
  <si>
    <r>
      <rPr>
        <b/>
        <sz val="10"/>
        <color rgb="FF434343"/>
        <rFont val="Arial"/>
      </rPr>
      <t>PP6.</t>
    </r>
    <r>
      <rPr>
        <sz val="10"/>
        <color rgb="FF434343"/>
        <rFont val="Arial"/>
      </rPr>
      <t xml:space="preserve"> É realizada transferência de conhecimento de pessoas mais capacitadas para aquelas que necessitam de maior capacitação?</t>
    </r>
  </si>
  <si>
    <r>
      <rPr>
        <b/>
        <sz val="10"/>
        <color rgb="FF434343"/>
        <rFont val="Arial"/>
      </rPr>
      <t>PP6.</t>
    </r>
    <r>
      <rPr>
        <sz val="10"/>
        <color rgb="FF434343"/>
        <rFont val="Arial"/>
      </rPr>
      <t xml:space="preserve"> Empregados dispostos a agir como mentores estão preparados para desempenhar essa responsabilidade?</t>
    </r>
  </si>
  <si>
    <r>
      <rPr>
        <b/>
        <sz val="10"/>
        <color rgb="FF434343"/>
        <rFont val="Arial"/>
      </rPr>
      <t>PP6.</t>
    </r>
    <r>
      <rPr>
        <sz val="10"/>
        <color rgb="FF434343"/>
        <rFont val="Arial"/>
      </rPr>
      <t xml:space="preserve"> Os mentores fornecem feedback àqueles que eles orientam?</t>
    </r>
  </si>
  <si>
    <r>
      <rPr>
        <b/>
        <sz val="10"/>
        <color rgb="FF434343"/>
        <rFont val="Arial"/>
      </rPr>
      <t>PP7.</t>
    </r>
    <r>
      <rPr>
        <sz val="10"/>
        <color rgb="FF434343"/>
        <rFont val="Arial"/>
      </rPr>
      <t xml:space="preserve"> A Empresa apoia iniciativas de troca de conhecimentos e experiências entre comunidades que possuem interesse por um determinado assunto?</t>
    </r>
  </si>
  <si>
    <r>
      <rPr>
        <b/>
        <sz val="10"/>
        <color rgb="FF434343"/>
        <rFont val="Arial"/>
      </rPr>
      <t xml:space="preserve">INT. </t>
    </r>
    <r>
      <rPr>
        <sz val="10"/>
        <color rgb="FF434343"/>
        <rFont val="Arial"/>
      </rPr>
      <t>Ações de mentoria são avaliadas para verificar sua eficácia na transmissão de conhecimentos?</t>
    </r>
  </si>
  <si>
    <r>
      <rPr>
        <b/>
        <sz val="10"/>
        <color rgb="FF434343"/>
        <rFont val="Arial"/>
      </rPr>
      <t>3.P7</t>
    </r>
    <r>
      <rPr>
        <b/>
        <sz val="10"/>
        <color rgb="FF434343"/>
        <rFont val="Arial"/>
      </rPr>
      <t xml:space="preserve"> A experiência e as informações baseadas em competências são identificadas e disponibilizadas para as pessoas dentro de uma comunidade.</t>
    </r>
  </si>
  <si>
    <r>
      <rPr>
        <b/>
        <sz val="10"/>
        <color rgb="FF434343"/>
        <rFont val="Arial"/>
      </rPr>
      <t>PP8.</t>
    </r>
    <r>
      <rPr>
        <sz val="10"/>
        <color rgb="FF434343"/>
        <rFont val="Arial"/>
      </rPr>
      <t xml:space="preserve"> Dados e informações baseados em competências são identificados e armazenados em repositórios apropriados?</t>
    </r>
  </si>
  <si>
    <r>
      <rPr>
        <b/>
        <sz val="10"/>
        <color rgb="FF434343"/>
        <rFont val="Arial"/>
      </rPr>
      <t>PP8.</t>
    </r>
    <r>
      <rPr>
        <sz val="10"/>
        <color rgb="FF434343"/>
        <rFont val="Arial"/>
      </rPr>
      <t xml:space="preserve"> Os membros de uma comunidade de competências identificam e disponibilizam aos outros membros informações que podem se tornar uma fonte de aprendizado?</t>
    </r>
  </si>
  <si>
    <r>
      <rPr>
        <b/>
        <sz val="10"/>
        <color rgb="FF434343"/>
        <rFont val="Arial"/>
      </rPr>
      <t>PP8.</t>
    </r>
    <r>
      <rPr>
        <sz val="10"/>
        <color rgb="FF434343"/>
        <rFont val="Arial"/>
      </rPr>
      <t xml:space="preserve"> Empregados responsáveis atualizam periodicamente e mantêm os repositórios de informações utilizados em uma comunidade?</t>
    </r>
  </si>
  <si>
    <r>
      <rPr>
        <b/>
        <sz val="10"/>
        <color rgb="FF434343"/>
        <rFont val="Arial"/>
      </rPr>
      <t>INT.</t>
    </r>
    <r>
      <rPr>
        <sz val="10"/>
        <color rgb="FF434343"/>
        <rFont val="Arial"/>
      </rPr>
      <t xml:space="preserve"> O compartilhamento de informações e de experiências na Empresa é avaliado para verificar se todos têm acesso e se ocorrem de maneira organizada?</t>
    </r>
  </si>
  <si>
    <t>KPA 2.2 COMUNICAÇÃO E COORDENAÇÃO</t>
  </si>
  <si>
    <r>
      <rPr>
        <b/>
        <sz val="11"/>
        <color rgb="FF434343"/>
        <rFont val="Calibri"/>
      </rPr>
      <t>Resultado Esperado da Avaliação</t>
    </r>
    <r>
      <rPr>
        <sz val="11"/>
        <color rgb="FF434343"/>
        <rFont val="Calibri"/>
      </rPr>
      <t xml:space="preserve">
</t>
    </r>
    <r>
      <rPr>
        <i/>
        <sz val="11"/>
        <color rgb="FF434343"/>
        <rFont val="Calibri"/>
      </rPr>
      <t>1. A Empresa divulgue de forma ampla informações de interesse dos colaboradores.
2. Os empregados se sintam parte do processo e tenham habilidades de coordenar atividades e compartilhar informações.</t>
    </r>
  </si>
  <si>
    <r>
      <rPr>
        <b/>
        <sz val="11"/>
        <color rgb="FF000000"/>
        <rFont val="Calibri"/>
      </rPr>
      <t xml:space="preserve">Descrição
</t>
    </r>
    <r>
      <rPr>
        <sz val="11"/>
        <color rgb="FF000000"/>
        <rFont val="Calibri"/>
      </rPr>
      <t>O KPA 2.2 - Comunicação e Coordenação visa estabelecer uma comunicação oportuna em toda a Empresa e garantir que a força de trabalho tenha as habilidades para compartilhar informações e coordenar atividades de maneira eficiente.</t>
    </r>
  </si>
  <si>
    <t>1. As informações são compartilhadas em toda a Empresa.</t>
  </si>
  <si>
    <t>1.P1 As políticas e práticas relacionadas à força de trabalho da Empresa são comunicadas.</t>
  </si>
  <si>
    <r>
      <rPr>
        <b/>
        <sz val="10"/>
        <color rgb="FF434343"/>
        <rFont val="Arial"/>
      </rPr>
      <t xml:space="preserve">CO2. </t>
    </r>
    <r>
      <rPr>
        <sz val="10"/>
        <color rgb="FF434343"/>
        <rFont val="Arial"/>
      </rPr>
      <t>A Empresa estabelece e mantém uma política de gestão de pessoas documentada para conduzir suas atividades de comunicação e coordenação?</t>
    </r>
  </si>
  <si>
    <r>
      <rPr>
        <b/>
        <sz val="10"/>
        <color rgb="FF434343"/>
        <rFont val="Arial"/>
      </rPr>
      <t xml:space="preserve">HCF3.11 </t>
    </r>
    <r>
      <rPr>
        <sz val="10"/>
        <color rgb="FF434343"/>
        <rFont val="Arial"/>
      </rPr>
      <t>A Empresa utiliza uma variedade de canais (por exemplo, boletins informativos, intranet) para comunicação e visão compartilhada das políticas de gestão de pessoas?</t>
    </r>
  </si>
  <si>
    <r>
      <rPr>
        <b/>
        <sz val="10"/>
        <color rgb="FF434343"/>
        <rFont val="Arial"/>
      </rPr>
      <t xml:space="preserve">CO1. </t>
    </r>
    <r>
      <rPr>
        <sz val="10"/>
        <color rgb="FF434343"/>
        <rFont val="Arial"/>
      </rPr>
      <t>A Alta Liderança estabelece e comunica um conjunto de valores em relação ao desenvolvimento e gerenciamento de sua força de trabalho?</t>
    </r>
  </si>
  <si>
    <r>
      <rPr>
        <b/>
        <sz val="10"/>
        <color rgb="FF434343"/>
        <rFont val="Arial"/>
      </rPr>
      <t xml:space="preserve">AB2. </t>
    </r>
    <r>
      <rPr>
        <sz val="10"/>
        <color rgb="FF434343"/>
        <rFont val="Arial"/>
      </rPr>
      <t>Recursos adequados são fornecidos para a realização de atividades de comunicação e coordenação?</t>
    </r>
  </si>
  <si>
    <r>
      <rPr>
        <b/>
        <sz val="10"/>
        <color rgb="FF434343"/>
        <rFont val="Arial"/>
      </rPr>
      <t xml:space="preserve">ME1. </t>
    </r>
    <r>
      <rPr>
        <sz val="10"/>
        <color rgb="FF434343"/>
        <rFont val="Arial"/>
      </rPr>
      <t>As medições são realizadas e utilizadas para determinar o status e o desempenho das atividades de comunicação e coordenação?</t>
    </r>
  </si>
  <si>
    <r>
      <rPr>
        <b/>
        <sz val="10"/>
        <color rgb="FF434343"/>
        <rFont val="Arial"/>
      </rPr>
      <t xml:space="preserve">VE2. </t>
    </r>
    <r>
      <rPr>
        <sz val="10"/>
        <color rgb="FF434343"/>
        <rFont val="Arial"/>
      </rPr>
      <t>Os gestores revisam periodicamente as atividades e os resultados da comunicação e coordenação?</t>
    </r>
  </si>
  <si>
    <t xml:space="preserve">1.P2 As informações sobre valores organizacionais são comunicadas à força de trabalho periodicamente.
</t>
  </si>
  <si>
    <r>
      <rPr>
        <b/>
        <sz val="10"/>
        <color rgb="FF434343"/>
        <rFont val="Arial"/>
      </rPr>
      <t>CO3.</t>
    </r>
    <r>
      <rPr>
        <sz val="10"/>
        <color rgb="FF434343"/>
        <rFont val="Arial"/>
      </rPr>
      <t xml:space="preserve"> Atribui-se a uma Unidade Organizacional a assistência e assessoria às Unidades em atividades e procedimentos de Comunicação e Coordenação?</t>
    </r>
  </si>
  <si>
    <r>
      <rPr>
        <b/>
        <sz val="10"/>
        <color rgb="FF434343"/>
        <rFont val="Arial"/>
      </rPr>
      <t>HCF1.6.</t>
    </r>
    <r>
      <rPr>
        <sz val="10"/>
        <color rgb="FF434343"/>
        <rFont val="Arial"/>
      </rPr>
      <t xml:space="preserve"> A Empresa freqüentemente comunica sua missão, visão, valores fundamentais e objetivos estratégicos a sua força de trabalho por meio de múltiplos métodos?</t>
    </r>
  </si>
  <si>
    <r>
      <rPr>
        <b/>
        <sz val="10"/>
        <color rgb="FF434343"/>
        <rFont val="Arial"/>
      </rPr>
      <t>HCF10.6.</t>
    </r>
    <r>
      <rPr>
        <sz val="10"/>
        <color rgb="FF434343"/>
        <rFont val="Arial"/>
      </rPr>
      <t xml:space="preserve"> Gestores comunicam aos empregados a importância do papel da força de trabalho para alcançar a missão da Empresa?</t>
    </r>
  </si>
  <si>
    <r>
      <rPr>
        <b/>
        <sz val="10"/>
        <color rgb="FF434343"/>
        <rFont val="Arial"/>
      </rPr>
      <t>GOP4161.</t>
    </r>
    <r>
      <rPr>
        <sz val="10"/>
        <color rgb="FF434343"/>
        <rFont val="Arial"/>
      </rPr>
      <t xml:space="preserve"> O código de ética é disseminado a todos os colaboradores e gestores da Empresa?</t>
    </r>
  </si>
  <si>
    <r>
      <rPr>
        <b/>
        <sz val="10"/>
        <color rgb="FF434343"/>
        <rFont val="Arial"/>
      </rPr>
      <t>TCU 16.</t>
    </r>
    <r>
      <rPr>
        <sz val="10"/>
        <color rgb="FF434343"/>
        <rFont val="Arial"/>
      </rPr>
      <t xml:space="preserve"> A Empresa divulga o plano estratégico organizacional para empregados?</t>
    </r>
  </si>
  <si>
    <r>
      <rPr>
        <b/>
        <sz val="10"/>
        <color rgb="FF434343"/>
        <rFont val="Arial"/>
      </rPr>
      <t>TCU 56</t>
    </r>
    <r>
      <rPr>
        <sz val="10"/>
        <color rgb="FF434343"/>
        <rFont val="Arial"/>
      </rPr>
      <t>. A Empresa divulga de forma ampla informações de interesse dos empregados?</t>
    </r>
  </si>
  <si>
    <r>
      <rPr>
        <b/>
        <sz val="10"/>
        <color rgb="FF434343"/>
        <rFont val="Arial"/>
      </rPr>
      <t xml:space="preserve">Ext. </t>
    </r>
    <r>
      <rPr>
        <sz val="10"/>
        <color rgb="FF434343"/>
        <rFont val="Arial"/>
      </rPr>
      <t xml:space="preserve">A Alta Liderança comunica fatos/ações que podem desagradar os empregados e explica as razões que os motivaram? </t>
    </r>
  </si>
  <si>
    <r>
      <rPr>
        <b/>
        <sz val="10"/>
        <color rgb="FF434343"/>
        <rFont val="Arial"/>
      </rPr>
      <t>INT.</t>
    </r>
    <r>
      <rPr>
        <sz val="10"/>
        <color rgb="FF434343"/>
        <rFont val="Arial"/>
      </rPr>
      <t xml:space="preserve"> A Empresa avalia se as informações sobre valores organizacionais foram comunicadas à força de trabalho de maneira adequada?</t>
    </r>
  </si>
  <si>
    <t>1.P3 As informações necessárias para realizar o trabalho comprometido são compartilhadas entre as Unidades envolvidas de maneira oportuna.</t>
  </si>
  <si>
    <r>
      <rPr>
        <b/>
        <sz val="10"/>
        <color rgb="FF434343"/>
        <rFont val="Arial"/>
      </rPr>
      <t>PP3.</t>
    </r>
    <r>
      <rPr>
        <sz val="10"/>
        <color rgb="FF434343"/>
        <rFont val="Arial"/>
      </rPr>
      <t xml:space="preserve"> Os gestores ​identificam a vinculação de seu trabalho com outras Unidades?</t>
    </r>
  </si>
  <si>
    <r>
      <rPr>
        <b/>
        <sz val="10"/>
        <color rgb="FF434343"/>
        <rFont val="Arial"/>
      </rPr>
      <t>PP3.</t>
    </r>
    <r>
      <rPr>
        <sz val="10"/>
        <color rgb="FF434343"/>
        <rFont val="Arial"/>
      </rPr>
      <t xml:space="preserve"> O gestores garantem que as informações necessárias sejam compartilhadas entre as Unidades envolvidas, de maneira oportuna e tempestiva?
</t>
    </r>
  </si>
  <si>
    <r>
      <rPr>
        <b/>
        <sz val="10"/>
        <color rgb="FF434343"/>
        <rFont val="Arial"/>
      </rPr>
      <t>AB1</t>
    </r>
    <r>
      <rPr>
        <sz val="10"/>
        <color rgb="FF434343"/>
        <rFont val="Arial"/>
      </rPr>
      <t>. Dentro de cada unidade, é atribuída a um responsável a autoridade para garantir que as atividades de Comunicação e Coordenação sejam realizadas?</t>
    </r>
  </si>
  <si>
    <r>
      <rPr>
        <b/>
        <sz val="10"/>
        <color rgb="FF434343"/>
        <rFont val="Arial"/>
      </rPr>
      <t>AB3</t>
    </r>
    <r>
      <rPr>
        <sz val="10"/>
        <color rgb="FF434343"/>
        <rFont val="Arial"/>
      </rPr>
      <t>. Os empregados responsáveis ​​por facilitar ou melhorar as atividades de Comunicação e Coordenação recebem a preparação necessária para executar suas responsabilidades?</t>
    </r>
  </si>
  <si>
    <r>
      <rPr>
        <b/>
        <sz val="10"/>
        <color rgb="FF434343"/>
        <rFont val="Arial"/>
      </rPr>
      <t>ME2.</t>
    </r>
    <r>
      <rPr>
        <sz val="10"/>
        <color rgb="FF434343"/>
        <rFont val="Arial"/>
      </rPr>
      <t xml:space="preserve"> As medições das atividades de Comunicação e Coordenação são coletadas nas Unidades e agregadas para desenvolver indicadores organizacionais e análise de tendências organizacionais?</t>
    </r>
  </si>
  <si>
    <r>
      <rPr>
        <b/>
        <sz val="10"/>
        <color rgb="FF434343"/>
        <rFont val="Arial"/>
      </rPr>
      <t>VE1.</t>
    </r>
    <r>
      <rPr>
        <sz val="10"/>
        <color rgb="FF434343"/>
        <rFont val="Arial"/>
      </rPr>
      <t xml:space="preserve"> Um responsável verifica se as atividades de Comunicação e Coordenação são conduzidas de acordo com as políticas, controles internos, práticas, procedimentos e, quando apropriado, planos documentados da organização?</t>
    </r>
  </si>
  <si>
    <t>2. Empregados  ou grupos são capazes de suscitar preocupações e tê-las resolvidas pela gerência.</t>
  </si>
  <si>
    <t>2.P4 As opiniões dos empregados sobre o clima organizacional são solicitadas periodicamente.</t>
  </si>
  <si>
    <r>
      <rPr>
        <b/>
        <sz val="10"/>
        <color rgb="FF434343"/>
        <rFont val="Arial"/>
      </rPr>
      <t xml:space="preserve">TCU 60. </t>
    </r>
    <r>
      <rPr>
        <sz val="10"/>
        <color rgb="FF434343"/>
        <rFont val="Arial"/>
      </rPr>
      <t>Realiza pesquisas junto aos colaboradores para avaliar o ambiente de trabalho da Empresa (ex. pesquisa de clima organizacional ou pesquisa de satisfação).</t>
    </r>
  </si>
  <si>
    <r>
      <rPr>
        <b/>
        <sz val="10"/>
        <color rgb="FF434343"/>
        <rFont val="Arial"/>
      </rPr>
      <t>INT.</t>
    </r>
    <r>
      <rPr>
        <sz val="10"/>
        <color rgb="FF434343"/>
        <rFont val="Arial"/>
      </rPr>
      <t xml:space="preserve"> A Empresa avalia se as opiniões dos empregados sobre clima organizacional são solicitadas periodicamente de maneira adequada?</t>
    </r>
  </si>
  <si>
    <r>
      <rPr>
        <b/>
        <sz val="10"/>
        <color rgb="FF434343"/>
        <rFont val="Arial"/>
      </rPr>
      <t>INT.</t>
    </r>
    <r>
      <rPr>
        <sz val="10"/>
        <color rgb="FF434343"/>
        <rFont val="Arial"/>
      </rPr>
      <t xml:space="preserve"> Ações de melhoria são implementadas a partir da avaliação negativa sobre o clima organizacional?</t>
    </r>
  </si>
  <si>
    <t>2.P5 Empregados ou grupos podem levantar questões de acordo com um procedimento documentado.</t>
  </si>
  <si>
    <r>
      <rPr>
        <b/>
        <sz val="10"/>
        <color rgb="FF434343"/>
        <rFont val="Arial"/>
      </rPr>
      <t xml:space="preserve">PP5. </t>
    </r>
    <r>
      <rPr>
        <sz val="10"/>
        <color rgb="FF434343"/>
        <rFont val="Arial"/>
      </rPr>
      <t>Há um procedimento definido para apresentação, monitoramento e resolução de questões/preocupações/reclamações que foram levantadas pelos empregados?</t>
    </r>
  </si>
  <si>
    <r>
      <rPr>
        <b/>
        <sz val="10"/>
        <color rgb="FF434343"/>
        <rFont val="Arial"/>
      </rPr>
      <t xml:space="preserve">PP5. </t>
    </r>
    <r>
      <rPr>
        <sz val="10"/>
        <color rgb="FF434343"/>
        <rFont val="Arial"/>
      </rPr>
      <t xml:space="preserve">Há um procedimento definido para questões/preocupações/reclamações a serem enviadas diretamente para a alta administração, caso não possa ser resolvida pelo menor nível? </t>
    </r>
  </si>
  <si>
    <r>
      <rPr>
        <b/>
        <sz val="10"/>
        <color rgb="FF434343"/>
        <rFont val="Arial"/>
      </rPr>
      <t>PP5.</t>
    </r>
    <r>
      <rPr>
        <sz val="10"/>
        <color rgb="FF434343"/>
        <rFont val="Arial"/>
      </rPr>
      <t xml:space="preserve"> Empregados ou grupos podem levantar uma preocupação para qualquer nível de gerenciamento sem medo de represálias?</t>
    </r>
  </si>
  <si>
    <r>
      <rPr>
        <b/>
        <sz val="10"/>
        <color rgb="FF434343"/>
        <rFont val="Arial"/>
      </rPr>
      <t>INT.</t>
    </r>
    <r>
      <rPr>
        <sz val="10"/>
        <color rgb="FF434343"/>
        <rFont val="Arial"/>
      </rPr>
      <t xml:space="preserve"> A Empresa avalia se os empregados e equipes levantam questões de acordo com um procedimento documentado?</t>
    </r>
  </si>
  <si>
    <t>2.P6 As atividades relacionadas à resolução de uma preocupação são rastreadas até o encerramento.</t>
  </si>
  <si>
    <r>
      <rPr>
        <b/>
        <sz val="10"/>
        <color rgb="FF434343"/>
        <rFont val="Arial"/>
      </rPr>
      <t>PP6.</t>
    </r>
    <r>
      <rPr>
        <sz val="10"/>
        <color rgb="FF434343"/>
        <rFont val="Arial"/>
      </rPr>
      <t xml:space="preserve"> São atribuídos responsáveis para monitorar o status das questões/reclamações/ preocupações até o seu encerramento?</t>
    </r>
  </si>
  <si>
    <r>
      <rPr>
        <b/>
        <sz val="10"/>
        <color rgb="FF434343"/>
        <rFont val="Arial"/>
      </rPr>
      <t>PP6</t>
    </r>
    <r>
      <rPr>
        <sz val="10"/>
        <color rgb="FF434343"/>
        <rFont val="Arial"/>
      </rPr>
      <t>. Quando não houver progresso adequado na solução de questões/reclamações/preocupações, ações corretivas são adotadas?</t>
    </r>
  </si>
  <si>
    <r>
      <rPr>
        <b/>
        <sz val="10"/>
        <color rgb="FF434343"/>
        <rFont val="Arial"/>
      </rPr>
      <t>HCF14.9.</t>
    </r>
    <r>
      <rPr>
        <sz val="10"/>
        <color rgb="FF434343"/>
        <rFont val="Arial"/>
      </rPr>
      <t xml:space="preserve"> A Empresa monitora as queixas, práticas trabalhistas injustas e litígios (por exemplo, o número e a natureza das denúncias e ações trabalhistas por ano)?</t>
    </r>
  </si>
  <si>
    <t>3 . Empregados e equipes coordenam suas atividades para realizar um trabalho comprometido.</t>
  </si>
  <si>
    <t>3.P7 As habilidades de comunicação interpessoal necessárias para estabelecer e manter relações de trabalho eficazes dentro e entre equipes são desenvolvidas.</t>
  </si>
  <si>
    <r>
      <rPr>
        <b/>
        <sz val="10"/>
        <color rgb="FF434343"/>
        <rFont val="Arial"/>
      </rPr>
      <t>PP7.</t>
    </r>
    <r>
      <rPr>
        <sz val="10"/>
        <color rgb="FF434343"/>
        <rFont val="Arial"/>
      </rPr>
      <t xml:space="preserve"> São identificadas necessidades para o desenvolvimento de habilidades interpessoais?
</t>
    </r>
  </si>
  <si>
    <r>
      <rPr>
        <b/>
        <sz val="10"/>
        <color rgb="FF434343"/>
        <rFont val="Arial"/>
      </rPr>
      <t xml:space="preserve">EXT. </t>
    </r>
    <r>
      <rPr>
        <sz val="10"/>
        <color rgb="FF434343"/>
        <rFont val="Arial"/>
      </rPr>
      <t>Há incentivo para que haja comunicação frequente entre chefias e empregados, de forma a estabelecer uma relação de confiança entre ambos?</t>
    </r>
  </si>
  <si>
    <r>
      <rPr>
        <b/>
        <sz val="10"/>
        <color rgb="FF434343"/>
        <rFont val="Arial"/>
      </rPr>
      <t>INT.</t>
    </r>
    <r>
      <rPr>
        <sz val="10"/>
        <color rgb="FF434343"/>
        <rFont val="Arial"/>
      </rPr>
      <t xml:space="preserve"> A Empresa avalia se as habilidades de comunicação interpessoal estão sendo desenvolvidas de maneira adequada para manter bom relacionamento entre os empregados e as equipes?</t>
    </r>
  </si>
  <si>
    <t xml:space="preserve">3.P8 Problemas ou conflitos interpessoais que degradam a qualidade ou a eficácia das relações de trabalho são tratados apropriadamente.
</t>
  </si>
  <si>
    <r>
      <rPr>
        <b/>
        <sz val="10"/>
        <color rgb="FF434343"/>
        <rFont val="Arial"/>
      </rPr>
      <t>PP8.</t>
    </r>
    <r>
      <rPr>
        <sz val="10"/>
        <color rgb="FF434343"/>
        <rFont val="Arial"/>
      </rPr>
      <t xml:space="preserve"> Existem mecanismos definidos para tratar de forma adequada os problemas ou conflitos interpessoais?</t>
    </r>
  </si>
  <si>
    <r>
      <rPr>
        <b/>
        <sz val="10"/>
        <color rgb="FF434343"/>
        <rFont val="Arial"/>
      </rPr>
      <t>HCF14.2.</t>
    </r>
    <r>
      <rPr>
        <sz val="10"/>
        <color rgb="FF434343"/>
        <rFont val="Arial"/>
      </rPr>
      <t xml:space="preserve"> A gerência trabalha para resolver conflitos rapidamente e de uma maneira que melhore o desempenho da equipe?</t>
    </r>
  </si>
  <si>
    <r>
      <rPr>
        <b/>
        <sz val="10"/>
        <color rgb="FF434343"/>
        <rFont val="Arial"/>
      </rPr>
      <t>HCF14.8.</t>
    </r>
    <r>
      <rPr>
        <sz val="10"/>
        <color rgb="FF434343"/>
        <rFont val="Arial"/>
      </rPr>
      <t xml:space="preserve"> A Empresa fornece um mecanismo para resolver disputas entre empregados  de maneira colaborativa e sem adversidades e acompanha os resultados, incluindo custos, economia,  evasão e redução de litígios formais?</t>
    </r>
  </si>
  <si>
    <r>
      <rPr>
        <b/>
        <sz val="10"/>
        <color rgb="FF434343"/>
        <rFont val="Arial"/>
      </rPr>
      <t>INT.</t>
    </r>
    <r>
      <rPr>
        <sz val="10"/>
        <color rgb="FF434343"/>
        <rFont val="Arial"/>
      </rPr>
      <t xml:space="preserve"> A Empresa avalia se o tratamento de problemas e conflitos interpessoais nas relações de trabalho ocorre conforme mecanismos definidos?</t>
    </r>
  </si>
  <si>
    <t>KPA 3.4 - DESENVOLVIMENTO DE COMPETÊNCIAS DAS EQUIPES</t>
  </si>
  <si>
    <r>
      <rPr>
        <b/>
        <sz val="11"/>
        <color rgb="FF434343"/>
        <rFont val="Calibri"/>
      </rPr>
      <t>Resultados Esperados da Avaliação</t>
    </r>
    <r>
      <rPr>
        <sz val="11"/>
        <color rgb="FF434343"/>
        <rFont val="Calibri"/>
      </rPr>
      <t xml:space="preserve">
</t>
    </r>
    <r>
      <rPr>
        <i/>
        <sz val="11"/>
        <color rgb="FF434343"/>
        <rFont val="Calibri"/>
      </rPr>
      <t>1.O trabalho em equipe seja otimizado;
2.Sejam definidos, pela própria equipe, processos e funções a serem utilizados no planejamento e execução do trabalho;
3. As competências necessárias para a realização do trabalho em equipe sejam identificadas e desenvolvidas;
4. Os  objetivos do trabalho proposto sejam devidamente documentados e sirvam como base para o gerenciamento do desenvolvimento da equipe.</t>
    </r>
  </si>
  <si>
    <r>
      <rPr>
        <b/>
        <sz val="11"/>
        <color rgb="FF000000"/>
        <rFont val="Calibri"/>
      </rPr>
      <t xml:space="preserve">Descrição
</t>
    </r>
    <r>
      <rPr>
        <sz val="11"/>
        <color rgb="FF000000"/>
        <rFont val="Calibri"/>
      </rPr>
      <t>O propósito do Desenvolvimento de Competências das Equipes é organizar o trabalho em torno das habilidades do processo baseado em competências.</t>
    </r>
  </si>
  <si>
    <t>1. Equipes são estabelecidas para otimizar o desempenho do trabalho interdependente.</t>
  </si>
  <si>
    <r>
      <rPr>
        <b/>
        <sz val="10"/>
        <color rgb="FF434343"/>
        <rFont val="Arial"/>
      </rPr>
      <t>1.P1</t>
    </r>
    <r>
      <rPr>
        <b/>
        <sz val="10"/>
        <color rgb="FF434343"/>
        <rFont val="Arial"/>
      </rPr>
      <t xml:space="preserve"> O trabalho realizado dentro de uma Unidade é analisado para identificar suas interdependências com outros processos.</t>
    </r>
  </si>
  <si>
    <r>
      <rPr>
        <b/>
        <sz val="10"/>
        <color rgb="FF434343"/>
        <rFont val="Arial"/>
      </rPr>
      <t>PP1.</t>
    </r>
    <r>
      <rPr>
        <sz val="10"/>
        <color rgb="FF434343"/>
        <rFont val="Arial"/>
      </rPr>
      <t xml:space="preserve"> As interdependências de processos das Unidades são documentadas?</t>
    </r>
  </si>
  <si>
    <r>
      <rPr>
        <b/>
        <sz val="10"/>
        <color rgb="FF434343"/>
        <rFont val="Arial"/>
      </rPr>
      <t>PP1.</t>
    </r>
    <r>
      <rPr>
        <sz val="10"/>
        <color rgb="FF434343"/>
        <rFont val="Arial"/>
      </rPr>
      <t xml:space="preserve"> Os responsáveis pelo desempenho de uma Unidade analisam suas atividades para identificar as interdependências necessárias à sua realização?</t>
    </r>
  </si>
  <si>
    <r>
      <rPr>
        <b/>
        <sz val="10"/>
        <color rgb="FF434343"/>
        <rFont val="Arial"/>
      </rPr>
      <t xml:space="preserve">INT. </t>
    </r>
    <r>
      <rPr>
        <sz val="10"/>
        <color rgb="FF434343"/>
        <rFont val="Arial"/>
      </rPr>
      <t xml:space="preserve"> As interdependências dos processos com outras Unidades é avaliada para verificar se necessitam ser revistas?</t>
    </r>
  </si>
  <si>
    <r>
      <rPr>
        <b/>
        <sz val="10"/>
        <color rgb="FF434343"/>
        <rFont val="Arial"/>
      </rPr>
      <t>1.P2</t>
    </r>
    <r>
      <rPr>
        <b/>
        <sz val="10"/>
        <color rgb="FF434343"/>
        <rFont val="Arial"/>
      </rPr>
      <t xml:space="preserve"> O trabalho estipulado é estruturado para otimizar a coordenação e o desempenho do trabalho interdependente dentro da equipe.</t>
    </r>
  </si>
  <si>
    <r>
      <rPr>
        <b/>
        <sz val="10"/>
        <color rgb="FF434343"/>
        <rFont val="Arial"/>
      </rPr>
      <t>PP2.</t>
    </r>
    <r>
      <rPr>
        <sz val="10"/>
        <color rgb="FF434343"/>
        <rFont val="Arial"/>
      </rPr>
      <t xml:space="preserve"> As atividades são organizadas e alocadas a equipes?
</t>
    </r>
  </si>
  <si>
    <r>
      <rPr>
        <b/>
        <sz val="10"/>
        <color rgb="FF434343"/>
        <rFont val="Arial"/>
      </rPr>
      <t>PP2</t>
    </r>
    <r>
      <rPr>
        <sz val="10"/>
        <color rgb="FF434343"/>
        <rFont val="Arial"/>
      </rPr>
      <t>. Equipes são organizadas para executar um grupo de tarefas interdependentes?</t>
    </r>
  </si>
  <si>
    <r>
      <rPr>
        <b/>
        <sz val="10"/>
        <color rgb="FF434343"/>
        <rFont val="Arial"/>
      </rPr>
      <t>PP2.</t>
    </r>
    <r>
      <rPr>
        <sz val="10"/>
        <color rgb="FF434343"/>
        <rFont val="Arial"/>
      </rPr>
      <t xml:space="preserve"> As atividades realizadas em uma Unidade são periodicamente reavaliadas para determinar se continuarão a ser alocadas entre as equipes, de forma a otimizar a coordenação e o desempenho do processo?</t>
    </r>
  </si>
  <si>
    <r>
      <rPr>
        <b/>
        <sz val="10"/>
        <color rgb="FF434343"/>
        <rFont val="Arial"/>
      </rPr>
      <t>1.P3</t>
    </r>
    <r>
      <rPr>
        <b/>
        <sz val="10"/>
        <color rgb="FF434343"/>
        <rFont val="Arial"/>
      </rPr>
      <t xml:space="preserve"> Cada equipe é formada para realizar um conjunto de atividades a fim de atingir os objetivos definidos.</t>
    </r>
  </si>
  <si>
    <r>
      <rPr>
        <b/>
        <sz val="10"/>
        <color rgb="FF434343"/>
        <rFont val="Arial"/>
      </rPr>
      <t>PP3.</t>
    </r>
    <r>
      <rPr>
        <sz val="10"/>
        <color rgb="FF434343"/>
        <rFont val="Arial"/>
      </rPr>
      <t xml:space="preserve">  Cada equipe é designada para executar um conjunto documentado de atividades visando atingir os objetivos definidos?
</t>
    </r>
  </si>
  <si>
    <r>
      <rPr>
        <b/>
        <sz val="10"/>
        <color rgb="FF434343"/>
        <rFont val="Arial"/>
      </rPr>
      <t>TCU 74.</t>
    </r>
    <r>
      <rPr>
        <sz val="10"/>
        <color rgb="FF434343"/>
        <rFont val="Arial"/>
      </rPr>
      <t xml:space="preserve"> A Empresa utiliza grupos de trabalho temporários para projetos ou determinadas tarefas prioritárias? </t>
    </r>
  </si>
  <si>
    <r>
      <rPr>
        <b/>
        <sz val="10"/>
        <color rgb="FF434343"/>
        <rFont val="Arial"/>
      </rPr>
      <t>PP3</t>
    </r>
    <r>
      <rPr>
        <sz val="10"/>
        <color rgb="FF434343"/>
        <rFont val="Arial"/>
      </rPr>
      <t>. As atividades e objetivos relativos aos processos atribuídos a cada equipe são revistos periodicamente para assegurar que estão sendo cumpridos?</t>
    </r>
  </si>
  <si>
    <t>2.As equipes definem processos e funções para utilizar no planejamento e execução de seu trabalho.</t>
  </si>
  <si>
    <r>
      <rPr>
        <b/>
        <sz val="10"/>
        <color rgb="FF434343"/>
        <rFont val="Arial"/>
      </rPr>
      <t>2.P4</t>
    </r>
    <r>
      <rPr>
        <b/>
        <sz val="10"/>
        <color rgb="FF434343"/>
        <rFont val="Arial"/>
      </rPr>
      <t xml:space="preserve"> Métodos e procedimentos para executar funções comuns entre equipes são definidos e mantidos.</t>
    </r>
  </si>
  <si>
    <r>
      <rPr>
        <b/>
        <sz val="10"/>
        <color rgb="FF434343"/>
        <rFont val="Arial"/>
      </rPr>
      <t>PP4.</t>
    </r>
    <r>
      <rPr>
        <sz val="10"/>
        <color rgb="FF434343"/>
        <rFont val="Arial"/>
      </rPr>
      <t xml:space="preserve"> São estabelecidos e aplicados métodos, procedimentos e diretrizes para a realização de funções comuns entre equipes?</t>
    </r>
  </si>
  <si>
    <r>
      <rPr>
        <b/>
        <sz val="10"/>
        <color rgb="FF434343"/>
        <rFont val="Arial"/>
      </rPr>
      <t>PP4</t>
    </r>
    <r>
      <rPr>
        <sz val="10"/>
        <color rgb="FF434343"/>
        <rFont val="Arial"/>
      </rPr>
      <t>. A informação relativa aos métodos e procedimentos definidos para executar funções é comunicada e disponibilizada entre as equipes?</t>
    </r>
  </si>
  <si>
    <r>
      <rPr>
        <b/>
        <sz val="10"/>
        <color rgb="FF434343"/>
        <rFont val="Arial"/>
      </rPr>
      <t>CO1</t>
    </r>
    <r>
      <rPr>
        <sz val="10"/>
        <color rgb="FF434343"/>
        <rFont val="Arial"/>
      </rPr>
      <t xml:space="preserve"> A Empresa estabelece e mantém uma política documentada para a condução de atividades de Desenvolvimento de Competências das Equipes?</t>
    </r>
  </si>
  <si>
    <r>
      <rPr>
        <b/>
        <sz val="10"/>
        <color rgb="FF434343"/>
        <rFont val="Arial"/>
      </rPr>
      <t>PP4.</t>
    </r>
    <r>
      <rPr>
        <sz val="10"/>
        <color rgb="FF434343"/>
        <rFont val="Arial"/>
      </rPr>
      <t xml:space="preserve"> Os métodos e procedimentos definidos para as equipes são revistos periodicamente para assegurar que as melhores práticas continuem a ser propagadas por toda a Empresa?</t>
    </r>
  </si>
  <si>
    <r>
      <rPr>
        <b/>
        <sz val="10"/>
        <color rgb="FF434343"/>
        <rFont val="Arial"/>
      </rPr>
      <t>2.P5</t>
    </r>
    <r>
      <rPr>
        <b/>
        <sz val="10"/>
        <color rgb="FF434343"/>
        <rFont val="Arial"/>
      </rPr>
      <t xml:space="preserve"> As equipes adaptam os processos baseados em competência para executar suas atividades.</t>
    </r>
  </si>
  <si>
    <r>
      <rPr>
        <b/>
        <sz val="10"/>
        <color rgb="FF434343"/>
        <rFont val="Arial"/>
      </rPr>
      <t>PP7</t>
    </r>
    <r>
      <rPr>
        <sz val="10"/>
        <color rgb="FF434343"/>
        <rFont val="Arial"/>
      </rPr>
      <t xml:space="preserve">.  Membros da equipe documentam os processos  baseados em competências para garantir que eles continuem a oferecer suporte ao desempenho da equipe?
</t>
    </r>
  </si>
  <si>
    <r>
      <rPr>
        <b/>
        <sz val="10"/>
        <color rgb="FF434343"/>
        <rFont val="Arial"/>
      </rPr>
      <t xml:space="preserve">PP8. </t>
    </r>
    <r>
      <rPr>
        <sz val="10"/>
        <color rgb="FF434343"/>
        <rFont val="Arial"/>
      </rPr>
      <t xml:space="preserve">Um indivíduo responsável analisa periodicamente o desempenho das equipes para que não haja sobrecarga de funções para indivíduos ou áreas?
</t>
    </r>
  </si>
  <si>
    <t>2.P6 As funções para executar os processos operacionais das equipes são definidas e alocadas para os empregados.</t>
  </si>
  <si>
    <r>
      <rPr>
        <b/>
        <sz val="10"/>
        <color rgb="FF434343"/>
        <rFont val="Arial"/>
      </rPr>
      <t xml:space="preserve">PP8. </t>
    </r>
    <r>
      <rPr>
        <sz val="10"/>
        <color rgb="FF434343"/>
        <rFont val="Arial"/>
      </rPr>
      <t>Os papéis, métodos e procedimentos necessários para realizar as atividades de equipe são definidos?</t>
    </r>
  </si>
  <si>
    <r>
      <rPr>
        <b/>
        <sz val="10"/>
        <color rgb="FF434343"/>
        <rFont val="Arial"/>
      </rPr>
      <t>PP8</t>
    </r>
    <r>
      <rPr>
        <sz val="10"/>
        <color rgb="FF434343"/>
        <rFont val="Arial"/>
      </rPr>
      <t xml:space="preserve">. A designação de tarefas para cada membro da equipe é documentada?
</t>
    </r>
  </si>
  <si>
    <r>
      <rPr>
        <b/>
        <sz val="10"/>
        <color rgb="FF434343"/>
        <rFont val="Arial"/>
      </rPr>
      <t>INT.</t>
    </r>
    <r>
      <rPr>
        <sz val="10"/>
        <color rgb="FF434343"/>
        <rFont val="Arial"/>
      </rPr>
      <t xml:space="preserve"> A Empresa avalia se as responsabilidades pelas decisões são delegadas à niveis apropriados da Organização?</t>
    </r>
  </si>
  <si>
    <r>
      <rPr>
        <b/>
        <sz val="10"/>
        <color rgb="FF434343"/>
        <rFont val="Arial"/>
      </rPr>
      <t>2.P7</t>
    </r>
    <r>
      <rPr>
        <b/>
        <sz val="10"/>
        <color rgb="FF434343"/>
        <rFont val="Arial"/>
      </rPr>
      <t xml:space="preserve"> Os membros da equipe estabelecem mecanismos para comunicar informações e coordenar dependências entre funções.
</t>
    </r>
  </si>
  <si>
    <r>
      <rPr>
        <b/>
        <sz val="10"/>
        <color rgb="FF434343"/>
        <rFont val="Arial"/>
      </rPr>
      <t>PP10</t>
    </r>
    <r>
      <rPr>
        <sz val="10"/>
        <color rgb="FF434343"/>
        <rFont val="Arial"/>
      </rPr>
      <t>. A Organização disponibilza meios para que os membros de equipe identifiquem as interdependências entre suas responsabilidades?</t>
    </r>
  </si>
  <si>
    <r>
      <rPr>
        <b/>
        <sz val="10"/>
        <color rgb="FF434343"/>
        <rFont val="Arial"/>
      </rPr>
      <t>PP10.</t>
    </r>
    <r>
      <rPr>
        <sz val="10"/>
        <color rgb="FF434343"/>
        <rFont val="Arial"/>
      </rPr>
      <t xml:space="preserve"> Os membros da equipe definem, de forma documentada, métodos para coordenar o fluxo de informações exigido pelos processos operacionais, o planejamento de atividades e atribuição de funções?
</t>
    </r>
  </si>
  <si>
    <r>
      <rPr>
        <b/>
        <sz val="10"/>
        <color rgb="FF434343"/>
        <rFont val="Arial"/>
      </rPr>
      <t xml:space="preserve">PP10. </t>
    </r>
    <r>
      <rPr>
        <sz val="10"/>
        <color rgb="FF434343"/>
        <rFont val="Arial"/>
      </rPr>
      <t xml:space="preserve">Os membros da equipe se organizam periodicamente para garantir que as lacunas ou outros problemas nos processos operacionais sejam tratados?
</t>
    </r>
  </si>
  <si>
    <r>
      <rPr>
        <b/>
        <sz val="10"/>
        <color rgb="FF434343"/>
        <rFont val="Arial"/>
      </rPr>
      <t>INT.</t>
    </r>
    <r>
      <rPr>
        <sz val="10"/>
        <color rgb="FF434343"/>
        <rFont val="Arial"/>
      </rPr>
      <t xml:space="preserve"> Os mecanismos definidos pelos membros de equipe para comunicar informações e coordenar dependências entre funções são avaliados para verificar se são eficazes?</t>
    </r>
  </si>
  <si>
    <r>
      <rPr>
        <b/>
        <sz val="10"/>
        <color rgb="FF434343"/>
        <rFont val="Arial"/>
      </rPr>
      <t>2.P8</t>
    </r>
    <r>
      <rPr>
        <b/>
        <sz val="10"/>
        <color rgb="FF434343"/>
        <rFont val="Arial"/>
      </rPr>
      <t xml:space="preserve"> São desenvolvidas as habilidades necessárias para executar conjuntamente os processos operacionais do trabalho em equipe.</t>
    </r>
  </si>
  <si>
    <r>
      <rPr>
        <b/>
        <sz val="10"/>
        <color rgb="FF434343"/>
        <rFont val="Arial"/>
      </rPr>
      <t>CO2</t>
    </r>
    <r>
      <rPr>
        <sz val="10"/>
        <color rgb="FF434343"/>
        <rFont val="Arial"/>
      </rPr>
      <t xml:space="preserve"> É atribuída responsabilidade a uma Unidade para coordenar as atividades de Desenvolvimento de Competências de Equipes em toda a Empresa? 
</t>
    </r>
  </si>
  <si>
    <r>
      <rPr>
        <b/>
        <sz val="10"/>
        <color rgb="FF434343"/>
        <rFont val="Arial"/>
      </rPr>
      <t>AB5</t>
    </r>
    <r>
      <rPr>
        <sz val="10"/>
        <color rgb="FF434343"/>
        <rFont val="Arial"/>
      </rPr>
      <t xml:space="preserve"> As práticas e procedimentos para executar o Desenvolvimento de Competências das Equipes são definidos e documentados?</t>
    </r>
  </si>
  <si>
    <r>
      <rPr>
        <b/>
        <sz val="10"/>
        <color rgb="FF434343"/>
        <rFont val="Arial"/>
      </rPr>
      <t>AB1</t>
    </r>
    <r>
      <rPr>
        <sz val="10"/>
        <color rgb="FF434343"/>
        <rFont val="Arial"/>
      </rPr>
      <t xml:space="preserve"> Dentro de cada Unidade, é atribuída a um responsável a autoridade para garantir que os membros da Unidade participem das atividades de Desenvolvimento de Competências das Equipes, conforme apropriado?</t>
    </r>
  </si>
  <si>
    <r>
      <rPr>
        <b/>
        <sz val="10"/>
        <color rgb="FF434343"/>
        <rFont val="Arial"/>
      </rPr>
      <t>PP11.</t>
    </r>
    <r>
      <rPr>
        <sz val="10"/>
        <color rgb="FF434343"/>
        <rFont val="Arial"/>
      </rPr>
      <t xml:space="preserve"> À medida que um trabalho é iniciado, um indivíduo responsável identifica necessidades de treinamento e desenvolvimento dos integrantes da equipe?
</t>
    </r>
  </si>
  <si>
    <r>
      <rPr>
        <b/>
        <sz val="10"/>
        <color rgb="FF434343"/>
        <rFont val="Arial"/>
      </rPr>
      <t>PP11.</t>
    </r>
    <r>
      <rPr>
        <sz val="10"/>
        <color rgb="FF434343"/>
        <rFont val="Arial"/>
      </rPr>
      <t xml:space="preserve"> Um indivíduo responsável analisa o desempenho do grupo de trabalho para determinar suas necessidades de desenvolvimento?</t>
    </r>
  </si>
  <si>
    <r>
      <rPr>
        <b/>
        <sz val="10"/>
        <color rgb="FF434343"/>
        <rFont val="Arial"/>
      </rPr>
      <t>PP11.</t>
    </r>
    <r>
      <rPr>
        <sz val="10"/>
        <color rgb="FF434343"/>
        <rFont val="Arial"/>
      </rPr>
      <t xml:space="preserve"> Um indivíduo responsável recomenda ações corretivas quando as atividades de desenvolvimento não atingem os objetivos pretendidos?</t>
    </r>
  </si>
  <si>
    <r>
      <rPr>
        <b/>
        <sz val="10"/>
        <color rgb="FF434343"/>
        <rFont val="Arial"/>
      </rPr>
      <t>CO3</t>
    </r>
    <r>
      <rPr>
        <sz val="10"/>
        <color rgb="FF434343"/>
        <rFont val="Arial"/>
      </rPr>
      <t xml:space="preserve"> As atividades de Desenvolvimento de Competências das Equipes são incorporadas ao plano estratégico da força de trabalho da Empresa e às atividades planejadas da força de trabalho dentro das unidades?</t>
    </r>
  </si>
  <si>
    <r>
      <rPr>
        <b/>
        <sz val="10"/>
        <color rgb="FF434343"/>
        <rFont val="Arial"/>
      </rPr>
      <t>AB2</t>
    </r>
    <r>
      <rPr>
        <sz val="10"/>
        <color rgb="FF434343"/>
        <rFont val="Arial"/>
      </rPr>
      <t xml:space="preserve"> Recursos adequados (financeiro, logística e tecnologia) são fornecidos para executar atividades de Desenvolvimento de Competências das Equipes?</t>
    </r>
  </si>
  <si>
    <r>
      <rPr>
        <b/>
        <sz val="10"/>
        <color rgb="FF434343"/>
        <rFont val="Arial"/>
      </rPr>
      <t>AB3</t>
    </r>
    <r>
      <rPr>
        <sz val="10"/>
        <color rgb="FF434343"/>
        <rFont val="Arial"/>
      </rPr>
      <t xml:space="preserve"> A Empresa fornece as condições necessárias para que os responsáveis ​​por equipes ​​desenvolvam os conhecimentos, as habilidades e atitudes necessárias para gerenciar equipes?</t>
    </r>
  </si>
  <si>
    <r>
      <rPr>
        <b/>
        <sz val="10"/>
        <color rgb="FF434343"/>
        <rFont val="Arial"/>
      </rPr>
      <t>AB4</t>
    </r>
    <r>
      <rPr>
        <sz val="10"/>
        <color rgb="FF434343"/>
        <rFont val="Arial"/>
      </rPr>
      <t xml:space="preserve"> Os membros recebem orientação apropriada ou treinamento em habilidades para o trabalho em equipe?</t>
    </r>
  </si>
  <si>
    <r>
      <rPr>
        <b/>
        <sz val="10"/>
        <color rgb="FF434343"/>
        <rFont val="Arial"/>
      </rPr>
      <t>ME1</t>
    </r>
    <r>
      <rPr>
        <sz val="10"/>
        <color rgb="FF434343"/>
        <rFont val="Arial"/>
      </rPr>
      <t xml:space="preserve"> As medições são realizadas e utilizadas para determinar o desempenho das atividades de Desenvolvimento de Competências das Equipes em toda a Empresa?</t>
    </r>
  </si>
  <si>
    <r>
      <rPr>
        <b/>
        <sz val="10"/>
        <color rgb="FF434343"/>
        <rFont val="Arial"/>
      </rPr>
      <t>VE1</t>
    </r>
    <r>
      <rPr>
        <sz val="10"/>
        <color rgb="FF434343"/>
        <rFont val="Arial"/>
      </rPr>
      <t xml:space="preserve"> Um responsável verifica se as atividades de Desenvolvimento de Competências das Equipes são conduzidas de acordo com políticas documentadas, procedimentos, controles internos e, quando apropriado, planos?</t>
    </r>
  </si>
  <si>
    <r>
      <rPr>
        <b/>
        <sz val="10"/>
        <color rgb="FF434343"/>
        <rFont val="Arial"/>
      </rPr>
      <t>2.P9</t>
    </r>
    <r>
      <rPr>
        <b/>
        <sz val="10"/>
        <color rgb="FF434343"/>
        <rFont val="Arial"/>
      </rPr>
      <t xml:space="preserve"> Equipes compartilham dependências entre processos e definem interfaces por meio das quais suas atividades e compromissos são coordenados.</t>
    </r>
  </si>
  <si>
    <r>
      <rPr>
        <b/>
        <sz val="10"/>
        <color rgb="FF434343"/>
        <rFont val="Arial"/>
      </rPr>
      <t>PP12</t>
    </r>
    <r>
      <rPr>
        <sz val="10"/>
        <color rgb="FF434343"/>
        <rFont val="Arial"/>
      </rPr>
      <t xml:space="preserve">. As equipes de trabalho identificam as interdependências de processos com outras áreas?
</t>
    </r>
  </si>
  <si>
    <r>
      <rPr>
        <b/>
        <sz val="10"/>
        <color rgb="FF434343"/>
        <rFont val="Arial"/>
      </rPr>
      <t>PP12.</t>
    </r>
    <r>
      <rPr>
        <sz val="10"/>
        <color rgb="FF434343"/>
        <rFont val="Arial"/>
      </rPr>
      <t xml:space="preserve"> Há diretrizes na Empresa para que as equipes de trabalho interdependentes interajam para planejar atividades, resolver questões e adotar medidas corretivas necessárias?</t>
    </r>
  </si>
  <si>
    <r>
      <rPr>
        <b/>
        <sz val="10"/>
        <color rgb="FF434343"/>
        <rFont val="Arial"/>
      </rPr>
      <t>PP12</t>
    </r>
    <r>
      <rPr>
        <sz val="10"/>
        <color rgb="FF434343"/>
        <rFont val="Arial"/>
      </rPr>
      <t>. Problemas não resolvidos entre as equipes de trabalho interdependentes são levados à gerência?</t>
    </r>
  </si>
  <si>
    <r>
      <rPr>
        <b/>
        <sz val="10"/>
        <color rgb="FF434343"/>
        <rFont val="Arial"/>
      </rPr>
      <t xml:space="preserve">PP12. </t>
    </r>
    <r>
      <rPr>
        <sz val="10"/>
        <color rgb="FF434343"/>
        <rFont val="Arial"/>
      </rPr>
      <t>Ações corretivas são tomadas para melhorar as condições e processos que afetam o trabalho mútuo das equipes interdependentes?</t>
    </r>
  </si>
  <si>
    <r>
      <rPr>
        <b/>
        <sz val="10"/>
        <color rgb="FF434343"/>
        <rFont val="Arial"/>
      </rPr>
      <t>INT</t>
    </r>
    <r>
      <rPr>
        <sz val="10"/>
        <color rgb="FF434343"/>
        <rFont val="Arial"/>
      </rPr>
      <t>. A Empresa avalia se as diretrizes definidas para as equipes interdependentes consideram a interação no planejamento de atividades, resolução de problemas e adoção de medidas corretivas?</t>
    </r>
  </si>
  <si>
    <t>3. As equipes se concentram no desenvolvimento das competências necessárias.</t>
  </si>
  <si>
    <r>
      <rPr>
        <b/>
        <sz val="10"/>
        <color rgb="FF434343"/>
        <rFont val="Arial"/>
      </rPr>
      <t>3.P10</t>
    </r>
    <r>
      <rPr>
        <b/>
        <sz val="10"/>
        <color rgb="FF434343"/>
        <rFont val="Arial"/>
      </rPr>
      <t xml:space="preserve"> As competências necessárias para executar as atividades da equipe são identificadas.</t>
    </r>
    <r>
      <rPr>
        <b/>
        <sz val="10"/>
        <color rgb="FF8E7CC3"/>
        <rFont val="Arial"/>
      </rPr>
      <t>.</t>
    </r>
    <r>
      <rPr>
        <b/>
        <sz val="10"/>
        <color rgb="FFC27BA0"/>
        <rFont val="Arial"/>
      </rPr>
      <t xml:space="preserve">
</t>
    </r>
  </si>
  <si>
    <r>
      <rPr>
        <b/>
        <sz val="10"/>
        <color rgb="FF434343"/>
        <rFont val="Arial"/>
      </rPr>
      <t>PP5.</t>
    </r>
    <r>
      <rPr>
        <sz val="10"/>
        <color rgb="FF434343"/>
        <rFont val="Arial"/>
      </rPr>
      <t xml:space="preserve"> Antes da formação de uma equipe, são identificadas as competências necessárias para realizar as atividades?</t>
    </r>
  </si>
  <si>
    <r>
      <rPr>
        <b/>
        <sz val="10"/>
        <color rgb="FF434343"/>
        <rFont val="Arial"/>
      </rPr>
      <t>PP5.</t>
    </r>
    <r>
      <rPr>
        <sz val="10"/>
        <color rgb="FF434343"/>
        <rFont val="Arial"/>
      </rPr>
      <t xml:space="preserve"> As competências necessárias para realizar as atividades são documentadas e disponibilizadas para serem utilizadas em atividades de gestão de pessoas, gestão de desempenho, treinamento e outras atividades relacionadas à equipe?</t>
    </r>
  </si>
  <si>
    <r>
      <rPr>
        <b/>
        <sz val="10"/>
        <color rgb="FF434343"/>
        <rFont val="Arial"/>
      </rPr>
      <t>PP5.</t>
    </r>
    <r>
      <rPr>
        <sz val="10"/>
        <color rgb="FF434343"/>
        <rFont val="Arial"/>
      </rPr>
      <t xml:space="preserve"> As competências da equipe são reavaliadas sempre que os processos, tecnologias, produtos ou serviços associados são significativamente redefinidos?</t>
    </r>
  </si>
  <si>
    <r>
      <rPr>
        <b/>
        <sz val="10"/>
        <color rgb="FF434343"/>
        <rFont val="Arial"/>
      </rPr>
      <t>ME3</t>
    </r>
    <r>
      <rPr>
        <sz val="10"/>
        <color rgb="FF434343"/>
        <rFont val="Arial"/>
      </rPr>
      <t xml:space="preserve"> As medições são realizadas e utilizadas para determinar a eficácia das atividades de Desenvolvimento de Competências das Equipes?</t>
    </r>
  </si>
  <si>
    <r>
      <rPr>
        <b/>
        <sz val="10"/>
        <color rgb="FF434343"/>
        <rFont val="Arial"/>
      </rPr>
      <t xml:space="preserve">VE2 </t>
    </r>
    <r>
      <rPr>
        <sz val="10"/>
        <color rgb="FF434343"/>
        <rFont val="Arial"/>
      </rPr>
      <t>Os gestores revisam periodicamente as atividades e resultados do Desenvolvimento de Competências das Equipes?</t>
    </r>
  </si>
  <si>
    <r>
      <rPr>
        <b/>
        <sz val="10"/>
        <color rgb="FF434343"/>
        <rFont val="Arial"/>
      </rPr>
      <t>3.P11</t>
    </r>
    <r>
      <rPr>
        <b/>
        <sz val="10"/>
        <color rgb="FF434343"/>
        <rFont val="Arial"/>
      </rPr>
      <t xml:space="preserve"> Os processos de provimento de pessoal são executados para garantir que as equipes sejam compostas por pessoas cujas competências correspondam às necessárias para executar as atividades.</t>
    </r>
  </si>
  <si>
    <r>
      <rPr>
        <b/>
        <sz val="10"/>
        <color rgb="FF434343"/>
        <rFont val="Arial"/>
      </rPr>
      <t>PP6.</t>
    </r>
    <r>
      <rPr>
        <sz val="10"/>
        <color rgb="FF434343"/>
        <rFont val="Arial"/>
      </rPr>
      <t xml:space="preserve"> Os responsáveis pelas equipes de trabalho analisam as competências da força de trabalho e utilizam esses dados para subsidiar os processos de alocação de pessoal? 
</t>
    </r>
  </si>
  <si>
    <r>
      <rPr>
        <b/>
        <sz val="10"/>
        <color rgb="FF434343"/>
        <rFont val="Arial"/>
      </rPr>
      <t>PP6.</t>
    </r>
    <r>
      <rPr>
        <sz val="10"/>
        <color rgb="FF434343"/>
        <rFont val="Arial"/>
      </rPr>
      <t xml:space="preserve"> Um responsável na equipe/Unidade está envolvido na orientação dos novos membros quanto aos processos e metas de forma institucionalizada?</t>
    </r>
  </si>
  <si>
    <r>
      <rPr>
        <b/>
        <sz val="10"/>
        <color rgb="FF434343"/>
        <rFont val="Arial"/>
      </rPr>
      <t>INT.</t>
    </r>
    <r>
      <rPr>
        <sz val="10"/>
        <color rgb="FF434343"/>
        <rFont val="Arial"/>
      </rPr>
      <t xml:space="preserve"> Os processos de provimento de pessoal são avaliados para verificar sua eficácia na alocação correta de pessoas cujas competências correspondam às necessárias para executar as atividades?</t>
    </r>
  </si>
  <si>
    <t>4. O desempenho da equipe é gerenciado de acordo com objetivos documentados para o trabalho estipulado.</t>
  </si>
  <si>
    <r>
      <rPr>
        <b/>
        <sz val="10"/>
        <color rgb="FF434343"/>
        <rFont val="Arial"/>
      </rPr>
      <t>4.P12</t>
    </r>
    <r>
      <rPr>
        <b/>
        <sz val="10"/>
        <color rgb="FF434343"/>
        <rFont val="Arial"/>
      </rPr>
      <t xml:space="preserve"> As atividades e metas compromissadas com a equipe de trabalho são planejadas.</t>
    </r>
  </si>
  <si>
    <r>
      <rPr>
        <b/>
        <sz val="10"/>
        <color rgb="FF434343"/>
        <rFont val="Arial"/>
      </rPr>
      <t>PP9.</t>
    </r>
    <r>
      <rPr>
        <sz val="10"/>
        <color rgb="FF434343"/>
        <rFont val="Arial"/>
      </rPr>
      <t xml:space="preserve"> As equipes planejam como realizarão suas atividades?</t>
    </r>
  </si>
  <si>
    <r>
      <rPr>
        <b/>
        <sz val="10"/>
        <color rgb="FF434343"/>
        <rFont val="Arial"/>
      </rPr>
      <t>PP9</t>
    </r>
    <r>
      <rPr>
        <sz val="10"/>
        <color rgb="FF434343"/>
        <rFont val="Arial"/>
      </rPr>
      <t>. Os membros acordam seus compromissos com a equipe de trabalho?</t>
    </r>
  </si>
  <si>
    <r>
      <rPr>
        <b/>
        <sz val="10"/>
        <color rgb="FF434343"/>
        <rFont val="Arial"/>
      </rPr>
      <t>PP9.</t>
    </r>
    <r>
      <rPr>
        <sz val="10"/>
        <color rgb="FF434343"/>
        <rFont val="Arial"/>
      </rPr>
      <t xml:space="preserve"> O plano de trabalho da equipe é revisado periodicamente para assegurar o compromisso com as entregas? </t>
    </r>
  </si>
  <si>
    <r>
      <rPr>
        <b/>
        <sz val="10"/>
        <color rgb="FF434343"/>
        <rFont val="Arial"/>
      </rPr>
      <t xml:space="preserve">4.P13 </t>
    </r>
    <r>
      <rPr>
        <b/>
        <sz val="10"/>
        <color rgb="FF434343"/>
        <rFont val="Arial"/>
      </rPr>
      <t>Equipes são desfeitas por meio de um processo ordenado.</t>
    </r>
  </si>
  <si>
    <r>
      <rPr>
        <b/>
        <sz val="10"/>
        <color rgb="FF434343"/>
        <rFont val="Arial"/>
      </rPr>
      <t>PP14.</t>
    </r>
    <r>
      <rPr>
        <sz val="10"/>
        <color rgb="FF434343"/>
        <rFont val="Arial"/>
      </rPr>
      <t xml:space="preserve"> As equipes tomam ciência dos termos/condições em que as suas atividades são consideradas concluídas?
</t>
    </r>
  </si>
  <si>
    <r>
      <rPr>
        <b/>
        <sz val="10"/>
        <color rgb="FF434343"/>
        <rFont val="Arial"/>
      </rPr>
      <t>PP14.</t>
    </r>
    <r>
      <rPr>
        <sz val="10"/>
        <color rgb="FF434343"/>
        <rFont val="Arial"/>
      </rPr>
      <t xml:space="preserve"> Quando possível, as futuras atribuições são determinadas antes que uma equipe de trabalho seja desfeita?
</t>
    </r>
  </si>
  <si>
    <r>
      <rPr>
        <b/>
        <sz val="10"/>
        <color rgb="FF434343"/>
        <rFont val="Arial"/>
      </rPr>
      <t>PP14</t>
    </r>
    <r>
      <rPr>
        <sz val="10"/>
        <color rgb="FF434343"/>
        <rFont val="Arial"/>
      </rPr>
      <t>.  As atividades de gerenciamento de desempenho são concluídas antes que os membros se afastem da equipe em dissolução?</t>
    </r>
  </si>
  <si>
    <r>
      <rPr>
        <b/>
        <sz val="10"/>
        <color rgb="FF434343"/>
        <rFont val="Arial"/>
      </rPr>
      <t>PP14.</t>
    </r>
    <r>
      <rPr>
        <sz val="10"/>
        <color rgb="FF434343"/>
        <rFont val="Arial"/>
      </rPr>
      <t xml:space="preserve">  As atividades de orientação são planejadas e conduzidas para preparar os membros da equipe que está se dissolvendo para suas novas tarefas?</t>
    </r>
  </si>
  <si>
    <r>
      <rPr>
        <b/>
        <sz val="10"/>
        <color rgb="FF434343"/>
        <rFont val="Arial"/>
      </rPr>
      <t>PP15</t>
    </r>
    <r>
      <rPr>
        <sz val="10"/>
        <color rgb="FF434343"/>
        <rFont val="Arial"/>
      </rPr>
      <t>. Quando equipes se separam, seus ativos de conhecimento são capturados para redistribuição?</t>
    </r>
  </si>
  <si>
    <r>
      <rPr>
        <b/>
        <sz val="10"/>
        <color rgb="FF434343"/>
        <rFont val="Arial"/>
      </rPr>
      <t>INT.</t>
    </r>
    <r>
      <rPr>
        <sz val="10"/>
        <color rgb="FF434343"/>
        <rFont val="Arial"/>
      </rPr>
      <t xml:space="preserve"> As equipes são avaliadas em relação ao desempenho em determinado trabalho, antes de seu encerramento?</t>
    </r>
  </si>
  <si>
    <t xml:space="preserve">KPA 3.3 CULTURA PARTICIPATIVA </t>
  </si>
  <si>
    <r>
      <rPr>
        <b/>
        <sz val="11"/>
        <color rgb="FF434343"/>
        <rFont val="Calibri"/>
      </rPr>
      <t>Resultados Esperados da Avaliação</t>
    </r>
    <r>
      <rPr>
        <sz val="11"/>
        <color rgb="FF434343"/>
        <rFont val="Calibri"/>
      </rPr>
      <t xml:space="preserve">
</t>
    </r>
    <r>
      <rPr>
        <i/>
        <sz val="11"/>
        <color rgb="FF434343"/>
        <rFont val="Calibri"/>
      </rPr>
      <t>1. Todos os empregados sejam responsáveis por alcançar resultados que apoiam as metas e objetivos do plano estratégico da Empresa.
2. Haja envolvimento dos empregados nos processos de tomada de decisão e planejamento.
3.Empregados estejam satisfeitos com seu nível de participação no processo de tomada de decisão e sintam-se capacitados para compartilhar suas idéias e/ou preocupações com suas chefias e demais empregados.
4. Os empregados estejam engajados e tenham uma compreensão clara das metas, objetivos e resultados esperados. 
5. Haja incentivo na melhoria da entrega de produtos e serviços ao público, bem como na redução de custos.</t>
    </r>
  </si>
  <si>
    <r>
      <rPr>
        <b/>
        <sz val="11"/>
        <color rgb="FF000000"/>
        <rFont val="Calibri"/>
      </rPr>
      <t xml:space="preserve">Descrição
</t>
    </r>
    <r>
      <rPr>
        <sz val="11"/>
        <color rgb="FF000000"/>
        <rFont val="Calibri"/>
      </rPr>
      <t>O KPA 3.3 - Cultura Participativa  visa capacitar a força de trabalho para tomar decisões que afetam o desempenho empresarial.  A comunicação aberta permite que o conhecimento dos indivíduos seja incorporado no processo de tomada de decisão, gerando engajamento. O processos de tomada de decisão é analisado para que essas sejam delegadas ao nível apropriado equilibrando competência, coordenação e velocidade.</t>
    </r>
  </si>
  <si>
    <t>1. Informações sobre atividades e resultados corporativos são comunicadas para toda a Empresa.</t>
  </si>
  <si>
    <r>
      <rPr>
        <b/>
        <sz val="10"/>
        <color rgb="FF434343"/>
        <rFont val="Arial"/>
      </rPr>
      <t>1.P1</t>
    </r>
    <r>
      <rPr>
        <b/>
        <sz val="10"/>
        <color rgb="FF434343"/>
        <rFont val="Arial"/>
      </rPr>
      <t xml:space="preserve"> Informações sobre o desempenho organizacional e da Unidade são disponibilizadas para empregados e equipes.</t>
    </r>
  </si>
  <si>
    <r>
      <rPr>
        <b/>
        <sz val="10"/>
        <color rgb="FF434343"/>
        <rFont val="Arial"/>
      </rPr>
      <t>PP1</t>
    </r>
    <r>
      <rPr>
        <sz val="10"/>
        <color rgb="FF434343"/>
        <rFont val="Arial"/>
      </rPr>
      <t>. Os gestores em cada nível da Empresa identificam e disponibilizam informações sobre o desempenho organizacional e da Unidade?</t>
    </r>
  </si>
  <si>
    <r>
      <rPr>
        <b/>
        <sz val="10"/>
        <color rgb="FF434343"/>
        <rFont val="Arial"/>
      </rPr>
      <t>INT.</t>
    </r>
    <r>
      <rPr>
        <sz val="10"/>
        <color rgb="FF434343"/>
        <rFont val="Arial"/>
      </rPr>
      <t xml:space="preserve"> A Empresa avalia se as informações sobre o desempenho organizacional e da Unidade foram disponibilizadas  pelos gestores para todos os indivíduos e equipes de maneira adequada?</t>
    </r>
  </si>
  <si>
    <r>
      <rPr>
        <b/>
        <sz val="10"/>
        <color rgb="FF434343"/>
        <rFont val="Arial"/>
      </rPr>
      <t>1.P2</t>
    </r>
    <r>
      <rPr>
        <b/>
        <sz val="10"/>
        <color rgb="FF434343"/>
        <rFont val="Arial"/>
      </rPr>
      <t xml:space="preserve"> Empregados e equipes são informados de como seu desempenho no trabalho contribui para o desempenho organizacional.</t>
    </r>
  </si>
  <si>
    <r>
      <rPr>
        <b/>
        <sz val="10"/>
        <color rgb="FF434343"/>
        <rFont val="Arial"/>
      </rPr>
      <t>PP2.</t>
    </r>
    <r>
      <rPr>
        <sz val="10"/>
        <color rgb="FF434343"/>
        <rFont val="Arial"/>
      </rPr>
      <t xml:space="preserve"> O feedback de desempenho individual é apresentado e contribui para o desempenho organizacional?</t>
    </r>
  </si>
  <si>
    <r>
      <rPr>
        <b/>
        <sz val="10"/>
        <color rgb="FF434343"/>
        <rFont val="Arial"/>
      </rPr>
      <t>PP2.</t>
    </r>
    <r>
      <rPr>
        <sz val="10"/>
        <color rgb="FF434343"/>
        <rFont val="Arial"/>
      </rPr>
      <t xml:space="preserve"> O feedback do desempenho da equipe é apresentado e contribui para o desempenho organizacional?</t>
    </r>
  </si>
  <si>
    <r>
      <rPr>
        <b/>
        <sz val="10"/>
        <color rgb="FF434343"/>
        <rFont val="Arial"/>
      </rPr>
      <t>AB3.</t>
    </r>
    <r>
      <rPr>
        <sz val="10"/>
        <color rgb="FF434343"/>
        <rFont val="Arial"/>
      </rPr>
      <t xml:space="preserve"> Os gerentes desenvolvem os conhecimentos e habilidades necessários para executar suas responsabilidades em relação à comunicação e gestão participativa?</t>
    </r>
  </si>
  <si>
    <r>
      <rPr>
        <b/>
        <sz val="10"/>
        <color rgb="FF434343"/>
        <rFont val="Arial"/>
      </rPr>
      <t>HCF10.15</t>
    </r>
    <r>
      <rPr>
        <sz val="10"/>
        <color rgb="FF434343"/>
        <rFont val="Arial"/>
      </rPr>
      <t xml:space="preserve"> Os empregados acreditam que seu trabalho é importante porque contribui para a realização da missão da Empresa?</t>
    </r>
  </si>
  <si>
    <r>
      <rPr>
        <b/>
        <sz val="10"/>
        <color rgb="FF434343"/>
        <rFont val="Arial"/>
      </rPr>
      <t>VE1.</t>
    </r>
    <r>
      <rPr>
        <sz val="10"/>
        <color rgb="FF434343"/>
        <rFont val="Arial"/>
      </rPr>
      <t xml:space="preserve"> A Alta Liderança verifica se as atividades de comunicação e tomada de decisão  são conduzidas de maneira aberta e participativa, de acordo com os valores e políticas da Empresa?</t>
    </r>
  </si>
  <si>
    <r>
      <rPr>
        <b/>
        <sz val="10"/>
        <color rgb="FF434343"/>
        <rFont val="Arial"/>
      </rPr>
      <t xml:space="preserve">VE2. </t>
    </r>
    <r>
      <rPr>
        <sz val="10"/>
        <color rgb="FF434343"/>
        <rFont val="Arial"/>
      </rPr>
      <t>A Alta Liderança revisa periodicamente o nível de comportamento participativo e resolve os problemas?</t>
    </r>
  </si>
  <si>
    <r>
      <rPr>
        <b/>
        <sz val="10"/>
        <color rgb="FF434343"/>
        <rFont val="Arial"/>
      </rPr>
      <t>1.P3</t>
    </r>
    <r>
      <rPr>
        <b/>
        <sz val="10"/>
        <color rgb="FF434343"/>
        <rFont val="Arial"/>
      </rPr>
      <t xml:space="preserve"> Empregados e equipes têm acesso às informações necessárias para realizar seu trabalho.</t>
    </r>
  </si>
  <si>
    <r>
      <rPr>
        <b/>
        <sz val="10"/>
        <color rgb="FF434343"/>
        <rFont val="Arial"/>
      </rPr>
      <t>PP3</t>
    </r>
    <r>
      <rPr>
        <sz val="10"/>
        <color rgb="FF434343"/>
        <rFont val="Arial"/>
      </rPr>
      <t>. São disponibilizadas informações adequadas para que os indivíduos e a equipe executem seu trabalho?</t>
    </r>
  </si>
  <si>
    <r>
      <rPr>
        <b/>
        <sz val="10"/>
        <color rgb="FF434343"/>
        <rFont val="Arial"/>
      </rPr>
      <t>HCF2.3</t>
    </r>
    <r>
      <rPr>
        <sz val="10"/>
        <color rgb="FF434343"/>
        <rFont val="Arial"/>
      </rPr>
      <t xml:space="preserve"> Componentes dentro da Empresa trocam regularmente as melhores práticas, inovações e lições aprendidas que podem ser úteis umas às outras?</t>
    </r>
  </si>
  <si>
    <r>
      <rPr>
        <b/>
        <sz val="10"/>
        <color rgb="FF434343"/>
        <rFont val="Arial"/>
      </rPr>
      <t>INT</t>
    </r>
    <r>
      <rPr>
        <sz val="10"/>
        <color rgb="FF434343"/>
        <rFont val="Arial"/>
      </rPr>
      <t>. A Empresa avalia se as informações necessárias para realização das atividades dos empregados e equipes estão sendo disponibilizadas de maneira adequada?</t>
    </r>
  </si>
  <si>
    <r>
      <rPr>
        <b/>
        <sz val="10"/>
        <color rgb="FF434343"/>
        <rFont val="Arial"/>
      </rPr>
      <t>1.P4</t>
    </r>
    <r>
      <rPr>
        <b/>
        <sz val="10"/>
        <color rgb="FF434343"/>
        <rFont val="Arial"/>
      </rPr>
      <t xml:space="preserve"> Sistemas de informação e comunicação suportam as necessidades de informação de empregados e equipe.</t>
    </r>
  </si>
  <si>
    <r>
      <rPr>
        <b/>
        <sz val="10"/>
        <color rgb="FF434343"/>
        <rFont val="Arial"/>
      </rPr>
      <t>PP4</t>
    </r>
    <r>
      <rPr>
        <sz val="10"/>
        <color rgb="FF434343"/>
        <rFont val="Arial"/>
      </rPr>
      <t>. Tecnologias de informação são implementadas para atender às necessidades de comunicação dos empregados e equipes?</t>
    </r>
  </si>
  <si>
    <r>
      <rPr>
        <b/>
        <sz val="10"/>
        <color rgb="FF434343"/>
        <rFont val="Arial"/>
      </rPr>
      <t>AB2</t>
    </r>
    <r>
      <rPr>
        <sz val="10"/>
        <color rgb="FF434343"/>
        <rFont val="Arial"/>
      </rPr>
      <t xml:space="preserve"> Recursos adequados são fornecidos para a realização de atividades que apoiem ​​o desenvolvimento de uma cultura participativa?</t>
    </r>
  </si>
  <si>
    <r>
      <rPr>
        <b/>
        <sz val="10"/>
        <color rgb="FF434343"/>
        <rFont val="Arial"/>
      </rPr>
      <t>HCF3.8</t>
    </r>
    <r>
      <rPr>
        <sz val="10"/>
        <color rgb="FF434343"/>
        <rFont val="Arial"/>
      </rPr>
      <t xml:space="preserve"> São fornecidas regularmente informações  aos gestores e empregados sobre as iniciativas estratégicas de gestão de pessoas que os afetarão?</t>
    </r>
  </si>
  <si>
    <r>
      <rPr>
        <b/>
        <sz val="10"/>
        <color rgb="FF434343"/>
        <rFont val="Arial"/>
      </rPr>
      <t>HCF3.12</t>
    </r>
    <r>
      <rPr>
        <sz val="10"/>
        <color rgb="FF434343"/>
        <rFont val="Arial"/>
      </rPr>
      <t xml:space="preserve"> Quando a Empresa introduz mudanças, comunica suas vantagens e expectativas para os empregados?</t>
    </r>
  </si>
  <si>
    <r>
      <rPr>
        <b/>
        <sz val="10"/>
        <color rgb="FF434343"/>
        <rFont val="Arial"/>
      </rPr>
      <t>INT.</t>
    </r>
    <r>
      <rPr>
        <sz val="10"/>
        <color rgb="FF434343"/>
        <rFont val="Arial"/>
      </rPr>
      <t xml:space="preserve"> A Empresa avalia se os sistemas de informação e comunicação estão suportando as necessidades de informações dos empregados e equipes?</t>
    </r>
  </si>
  <si>
    <r>
      <rPr>
        <b/>
        <sz val="10"/>
        <color rgb="FF434343"/>
        <rFont val="Arial"/>
      </rPr>
      <t>INT.</t>
    </r>
    <r>
      <rPr>
        <sz val="10"/>
        <color rgb="FF434343"/>
        <rFont val="Arial"/>
      </rPr>
      <t xml:space="preserve"> Os repositórios de informações da Empresa são atualizados periodicamente conforme necessidades dos empregados e equipes para realização de suas atividades?</t>
    </r>
  </si>
  <si>
    <t>2. As decisões são delegadas a um nível apropriado da Empresa.</t>
  </si>
  <si>
    <t>2.P5 O fluxo dos processos de tomada de decisão dentro da Empresa é analisado.</t>
  </si>
  <si>
    <r>
      <rPr>
        <b/>
        <sz val="10"/>
        <color rgb="FF434343"/>
        <rFont val="Arial"/>
      </rPr>
      <t>PP5</t>
    </r>
    <r>
      <rPr>
        <sz val="10"/>
        <color rgb="FF434343"/>
        <rFont val="Arial"/>
      </rPr>
      <t xml:space="preserve">. Os processos de tomada de decisão identificam os papéis e responsabilidades mais relevantes para a tomada de decisão quanto à precisão e tempestividade da informação?
</t>
    </r>
  </si>
  <si>
    <r>
      <rPr>
        <b/>
        <sz val="10"/>
        <color rgb="FF434343"/>
        <rFont val="Arial"/>
      </rPr>
      <t>PP5</t>
    </r>
    <r>
      <rPr>
        <sz val="10"/>
        <color rgb="FF434343"/>
        <rFont val="Arial"/>
      </rPr>
      <t>. Empregados, equipes ou Unidades em cada nível da Empresa estão envolvidos na análise das decisões relacionadas ao seu contexto?</t>
    </r>
  </si>
  <si>
    <r>
      <rPr>
        <b/>
        <sz val="10"/>
        <color rgb="FF434343"/>
        <rFont val="Arial"/>
      </rPr>
      <t xml:space="preserve">INT. </t>
    </r>
    <r>
      <rPr>
        <sz val="10"/>
        <color rgb="FF434343"/>
        <rFont val="Arial"/>
      </rPr>
      <t>O fluxo dos processos de tomada de decisão dentro da Empresa é avaliado considerando os papéis e responsabilidades relevantes quanto à precisão e  tempestividade da informação?</t>
    </r>
  </si>
  <si>
    <r>
      <rPr>
        <b/>
        <sz val="10"/>
        <color rgb="FF434343"/>
        <rFont val="Arial"/>
      </rPr>
      <t xml:space="preserve">INT. </t>
    </r>
    <r>
      <rPr>
        <sz val="10"/>
        <color rgb="FF434343"/>
        <rFont val="Arial"/>
      </rPr>
      <t>O fluxo dos processos de tomada de decisão é analisado e atualizado periodicamente conforme mudanças nas atividades e responsabilidades?</t>
    </r>
  </si>
  <si>
    <r>
      <rPr>
        <b/>
        <sz val="10"/>
        <color rgb="FF434343"/>
        <rFont val="Arial"/>
      </rPr>
      <t>2.P6</t>
    </r>
    <r>
      <rPr>
        <b/>
        <sz val="10"/>
        <color rgb="FF434343"/>
        <rFont val="Arial"/>
      </rPr>
      <t xml:space="preserve"> Processos e funções de tomada de decisão são definidos.</t>
    </r>
  </si>
  <si>
    <r>
      <rPr>
        <b/>
        <sz val="10"/>
        <color rgb="FF434343"/>
        <rFont val="Arial"/>
      </rPr>
      <t>PP6.</t>
    </r>
    <r>
      <rPr>
        <sz val="10"/>
        <color rgb="FF434343"/>
        <rFont val="Arial"/>
      </rPr>
      <t xml:space="preserve"> A Empresa desenvolve ou adota métodos padrão para a tomada de decisão ?</t>
    </r>
  </si>
  <si>
    <r>
      <rPr>
        <b/>
        <sz val="10"/>
        <color rgb="FF434343"/>
        <rFont val="Arial"/>
      </rPr>
      <t>PP6.</t>
    </r>
    <r>
      <rPr>
        <sz val="10"/>
        <color rgb="FF434343"/>
        <rFont val="Arial"/>
      </rPr>
      <t xml:space="preserve"> Os processos de tomada de decisão definem responsabilidades para atuar nesse processo?</t>
    </r>
  </si>
  <si>
    <r>
      <rPr>
        <b/>
        <sz val="10"/>
        <color rgb="FF434343"/>
        <rFont val="Arial"/>
      </rPr>
      <t>INT.</t>
    </r>
    <r>
      <rPr>
        <sz val="10"/>
        <color rgb="FF434343"/>
        <rFont val="Arial"/>
      </rPr>
      <t xml:space="preserve"> A Empresa avalia se os processos e funções para tomada de decisão são definidos adequadamente, conforme método padrão?</t>
    </r>
  </si>
  <si>
    <r>
      <rPr>
        <b/>
        <sz val="10"/>
        <color rgb="FF434343"/>
        <rFont val="Arial"/>
      </rPr>
      <t xml:space="preserve">INT. </t>
    </r>
    <r>
      <rPr>
        <sz val="10"/>
        <color rgb="FF434343"/>
        <rFont val="Arial"/>
      </rPr>
      <t>A Empresa avalia se os processos de tomada de decisão definem responsabilidades de maneira adequada?</t>
    </r>
  </si>
  <si>
    <r>
      <rPr>
        <b/>
        <sz val="10"/>
        <color rgb="FF434343"/>
        <rFont val="Arial"/>
      </rPr>
      <t>2.P7</t>
    </r>
    <r>
      <rPr>
        <b/>
        <sz val="10"/>
        <color rgb="FF434343"/>
        <rFont val="Arial"/>
      </rPr>
      <t xml:space="preserve"> As responsabilidades pelas decisões são delegadas aos níveis apropriados na Empresa.</t>
    </r>
  </si>
  <si>
    <r>
      <rPr>
        <b/>
        <sz val="10"/>
        <color rgb="FF434343"/>
        <rFont val="Arial"/>
      </rPr>
      <t>PP7.</t>
    </r>
    <r>
      <rPr>
        <sz val="10"/>
        <color rgb="FF434343"/>
        <rFont val="Arial"/>
      </rPr>
      <t xml:space="preserve"> Os papéis ou equipes de trabalho mais apropriados para participar e tomar decisões são identificados?</t>
    </r>
  </si>
  <si>
    <r>
      <rPr>
        <b/>
        <sz val="10"/>
        <color rgb="FF434343"/>
        <rFont val="Arial"/>
      </rPr>
      <t>PP7</t>
    </r>
    <r>
      <rPr>
        <sz val="10"/>
        <color rgb="FF434343"/>
        <rFont val="Arial"/>
      </rPr>
      <t>. A autoridade e a responsabilidade pela tomada de decisões são delegadas a níveis menores da Empresa, quando viável e apropriado pela natureza da decisão?</t>
    </r>
  </si>
  <si>
    <r>
      <rPr>
        <b/>
        <sz val="10"/>
        <color rgb="FF434343"/>
        <rFont val="Arial"/>
      </rPr>
      <t>PP7</t>
    </r>
    <r>
      <rPr>
        <sz val="10"/>
        <color rgb="FF434343"/>
        <rFont val="Arial"/>
      </rPr>
      <t>. Os gestores implementam processos participativos de decisão, analisando e delegando decisões apropriadas ao seu nível?</t>
    </r>
  </si>
  <si>
    <r>
      <rPr>
        <b/>
        <sz val="10"/>
        <color rgb="FF434343"/>
        <rFont val="Arial"/>
      </rPr>
      <t>CO3</t>
    </r>
    <r>
      <rPr>
        <sz val="10"/>
        <color rgb="FF434343"/>
        <rFont val="Arial"/>
      </rPr>
      <t xml:space="preserve"> É atribuída responsabilidade a uma Unidade da Empresa para buscar o desenvolvimento de uma cultura participativa?</t>
    </r>
  </si>
  <si>
    <r>
      <rPr>
        <b/>
        <sz val="10"/>
        <color rgb="FF434343"/>
        <rFont val="Arial"/>
      </rPr>
      <t>2.P8</t>
    </r>
    <r>
      <rPr>
        <b/>
        <sz val="10"/>
        <color rgb="FF434343"/>
        <rFont val="Arial"/>
      </rPr>
      <t xml:space="preserve"> As decisões tomadas por aqueles com poderes para fazê-las são apoiadas por outras pessoas na Empresa.
</t>
    </r>
  </si>
  <si>
    <r>
      <rPr>
        <b/>
        <sz val="10"/>
        <color rgb="FF434343"/>
        <rFont val="Arial"/>
      </rPr>
      <t>PP9.</t>
    </r>
    <r>
      <rPr>
        <sz val="10"/>
        <color rgb="FF434343"/>
        <rFont val="Arial"/>
      </rPr>
      <t xml:space="preserve"> Os processos de tomada de decisão são definidos e compreendidos para que as expectativas sobre a autoridade e a responsabilidade não sejam violadas?</t>
    </r>
  </si>
  <si>
    <r>
      <rPr>
        <b/>
        <sz val="10"/>
        <color rgb="FF434343"/>
        <rFont val="Arial"/>
      </rPr>
      <t>PP9.</t>
    </r>
    <r>
      <rPr>
        <sz val="10"/>
        <color rgb="FF434343"/>
        <rFont val="Arial"/>
      </rPr>
      <t xml:space="preserve"> Questões ou decisões que não podem ser resolvidas de acordo com os processos de tomada de decisão definidos são apresentados aos decisores nos níveis mais elevados para resolução?</t>
    </r>
  </si>
  <si>
    <r>
      <rPr>
        <b/>
        <sz val="10"/>
        <color rgb="FF434343"/>
        <rFont val="Arial"/>
      </rPr>
      <t>CO2.</t>
    </r>
    <r>
      <rPr>
        <sz val="10"/>
        <color rgb="FF434343"/>
        <rFont val="Arial"/>
      </rPr>
      <t xml:space="preserve"> A Empresa estabelece e mantém uma política documentada para suas atividades que apoia o desenvolvimento de uma cultura participativa?</t>
    </r>
  </si>
  <si>
    <r>
      <rPr>
        <b/>
        <sz val="10"/>
        <color rgb="FF434343"/>
        <rFont val="Arial"/>
      </rPr>
      <t>INT.</t>
    </r>
    <r>
      <rPr>
        <sz val="10"/>
        <color rgb="FF434343"/>
        <rFont val="Arial"/>
      </rPr>
      <t xml:space="preserve"> A Empresa avalia se os processos de tomada de decisão estão definidos de acordo com uma política documentada que apoia o desenvolvimento da cultura participativa?
</t>
    </r>
  </si>
  <si>
    <r>
      <rPr>
        <b/>
        <sz val="10"/>
        <color rgb="FF434343"/>
        <rFont val="Arial"/>
      </rPr>
      <t>INT.</t>
    </r>
    <r>
      <rPr>
        <sz val="10"/>
        <color rgb="FF434343"/>
        <rFont val="Arial"/>
      </rPr>
      <t xml:space="preserve"> O processo que define a cultura participativa na tomada de decisão é revisto periodicamente?
</t>
    </r>
  </si>
  <si>
    <t>3.Empregados e equipes participam de processos estruturados de tomada de decisão.</t>
  </si>
  <si>
    <r>
      <rPr>
        <b/>
        <sz val="10"/>
        <color rgb="FF434343"/>
        <rFont val="Arial"/>
      </rPr>
      <t>3.P9</t>
    </r>
    <r>
      <rPr>
        <b/>
        <sz val="10"/>
        <color rgb="FF434343"/>
        <rFont val="Arial"/>
      </rPr>
      <t xml:space="preserve"> Empregados e equipes utilizam processos de decisão definidos.</t>
    </r>
  </si>
  <si>
    <r>
      <rPr>
        <b/>
        <sz val="10"/>
        <color rgb="FF434343"/>
        <rFont val="Arial"/>
      </rPr>
      <t>PP8</t>
    </r>
    <r>
      <rPr>
        <sz val="10"/>
        <color rgb="FF434343"/>
        <rFont val="Arial"/>
      </rPr>
      <t>. Os papéis no processo de tomada de decisão são atribuídos de forma adequada aos empregados no planejamento de seus processos operacionais?</t>
    </r>
  </si>
  <si>
    <r>
      <rPr>
        <b/>
        <sz val="10"/>
        <color rgb="FF434343"/>
        <rFont val="Arial"/>
      </rPr>
      <t>PP8.</t>
    </r>
    <r>
      <rPr>
        <sz val="10"/>
        <color rgb="FF434343"/>
        <rFont val="Arial"/>
      </rPr>
      <t xml:space="preserve"> Os dados relevantes para uma decisão são fornecidos aos envolvidos? </t>
    </r>
  </si>
  <si>
    <r>
      <rPr>
        <b/>
        <sz val="10"/>
        <color rgb="FF434343"/>
        <rFont val="Arial"/>
      </rPr>
      <t>PP8.</t>
    </r>
    <r>
      <rPr>
        <sz val="10"/>
        <color rgb="FF434343"/>
        <rFont val="Arial"/>
      </rPr>
      <t xml:space="preserve"> Os métodos, papéis e processos padrão de tomada de decisão são adaptados para a sua utilização mais eficaz com base nas características da situação em que são utilizados?
</t>
    </r>
  </si>
  <si>
    <r>
      <rPr>
        <b/>
        <sz val="10"/>
        <color rgb="FF434343"/>
        <rFont val="Arial"/>
      </rPr>
      <t>PP8</t>
    </r>
    <r>
      <rPr>
        <sz val="10"/>
        <color rgb="FF434343"/>
        <rFont val="Arial"/>
      </rPr>
      <t>. As decisões são comunicadas e coordenadas conforme necessário?</t>
    </r>
  </si>
  <si>
    <r>
      <rPr>
        <b/>
        <sz val="10"/>
        <color rgb="FF434343"/>
        <rFont val="Arial"/>
      </rPr>
      <t>INT.</t>
    </r>
    <r>
      <rPr>
        <sz val="10"/>
        <color rgb="FF434343"/>
        <rFont val="Arial"/>
      </rPr>
      <t xml:space="preserve"> Os métodos e processos padrão na tomada de decisão são avaliados para verificar sua eficácia?</t>
    </r>
  </si>
  <si>
    <r>
      <rPr>
        <b/>
        <sz val="10"/>
        <color rgb="FF434343"/>
        <rFont val="Arial"/>
      </rPr>
      <t xml:space="preserve">3.P10 Empregados e equipes estão envolvidos na tomada de decisões que afetam seu trabalho.
</t>
    </r>
    <r>
      <rPr>
        <b/>
        <i/>
        <sz val="10"/>
        <color rgb="FF674EA7"/>
        <rFont val="Arial"/>
      </rPr>
      <t>Referencial de Boas Práticas:</t>
    </r>
    <r>
      <rPr>
        <i/>
        <sz val="10"/>
        <color rgb="FF674EA7"/>
        <rFont val="Arial"/>
      </rPr>
      <t xml:space="preserve">
Guia SEST - 3.5.3. Gestão do Clima Organizacional - Caixa</t>
    </r>
  </si>
  <si>
    <r>
      <rPr>
        <b/>
        <sz val="10"/>
        <color rgb="FF434343"/>
        <rFont val="Arial"/>
      </rPr>
      <t>PP10</t>
    </r>
    <r>
      <rPr>
        <sz val="10"/>
        <color rgb="FF434343"/>
        <rFont val="Arial"/>
      </rPr>
      <t xml:space="preserve">. Quando apropriado, busca-se a contribuição da força de trabalho para decisões importantes que afetem toda a Empresa?
</t>
    </r>
  </si>
  <si>
    <r>
      <rPr>
        <b/>
        <sz val="10"/>
        <color rgb="FF434343"/>
        <rFont val="Arial"/>
      </rPr>
      <t xml:space="preserve">PP10. </t>
    </r>
    <r>
      <rPr>
        <sz val="10"/>
        <color rgb="FF434343"/>
        <rFont val="Arial"/>
      </rPr>
      <t>Empregados ou equipes participam do desenvolvimento e revisão de políticas, planos e procedimentos organizacionais que os afetam?</t>
    </r>
  </si>
  <si>
    <r>
      <rPr>
        <b/>
        <sz val="10"/>
        <color rgb="FF434343"/>
        <rFont val="Arial"/>
      </rPr>
      <t>AB1.</t>
    </r>
    <r>
      <rPr>
        <sz val="10"/>
        <color rgb="FF434343"/>
        <rFont val="Arial"/>
      </rPr>
      <t xml:space="preserve"> Dentro de cada Unidade, é atribuída a um responsável a autoridade para garantir que o desempenho das atividades e da força de trabalho contribuam para o desenvolvimento de uma cultura participativa?
</t>
    </r>
  </si>
  <si>
    <r>
      <rPr>
        <b/>
        <sz val="10"/>
        <color rgb="FF434343"/>
        <rFont val="Arial"/>
      </rPr>
      <t>AB5.</t>
    </r>
    <r>
      <rPr>
        <sz val="10"/>
        <color rgb="FF434343"/>
        <rFont val="Arial"/>
      </rPr>
      <t xml:space="preserve"> As práticas e procedimentos para o desenvolvimento de uma cultura participativa são definidos e documentados?</t>
    </r>
  </si>
  <si>
    <r>
      <rPr>
        <b/>
        <sz val="10"/>
        <color rgb="FF434343"/>
        <rFont val="Arial"/>
      </rPr>
      <t>CO1.</t>
    </r>
    <r>
      <rPr>
        <sz val="10"/>
        <color rgb="FF434343"/>
        <rFont val="Arial"/>
      </rPr>
      <t xml:space="preserve"> Os valores declarados da Empresa incentivam a comunicação aberta e a participação na tomada de decisões por empregados e equipes, quando apropriado?</t>
    </r>
  </si>
  <si>
    <r>
      <rPr>
        <b/>
        <sz val="10"/>
        <color rgb="FF434343"/>
        <rFont val="Arial"/>
      </rPr>
      <t>HCF14.7</t>
    </r>
    <r>
      <rPr>
        <sz val="10"/>
        <color rgb="FF434343"/>
        <rFont val="Arial"/>
      </rPr>
      <t xml:space="preserve"> Os gestores discutem os desafios e problemas do local de trabalho com os empregados e se esforçam para desenvolver soluções em conjunto de uma maneira que melhore o desempenho da Empresa?</t>
    </r>
  </si>
  <si>
    <r>
      <rPr>
        <b/>
        <sz val="10"/>
        <color rgb="FF434343"/>
        <rFont val="Arial"/>
      </rPr>
      <t>HCF10.3</t>
    </r>
    <r>
      <rPr>
        <sz val="10"/>
        <color rgb="FF434343"/>
        <rFont val="Arial"/>
      </rPr>
      <t xml:space="preserve"> A Empresa utiliza a Pesquisa de Clima com os Empregados e outras fontes de dados para desenvolver e implementar planos de ação?</t>
    </r>
  </si>
  <si>
    <r>
      <rPr>
        <b/>
        <sz val="10"/>
        <color rgb="FF434343"/>
        <rFont val="Arial"/>
      </rPr>
      <t>TCU 57.</t>
    </r>
    <r>
      <rPr>
        <sz val="10"/>
        <color rgb="FF434343"/>
        <rFont val="Arial"/>
      </rPr>
      <t xml:space="preserve"> A Empresa envolve os empregados no processo de tomada de decisão, buscando produzir decisões organizacionais amplamente apoiadas?</t>
    </r>
  </si>
  <si>
    <r>
      <rPr>
        <b/>
        <sz val="10"/>
        <color rgb="FF434343"/>
        <rFont val="Arial"/>
      </rPr>
      <t>HCF10.5</t>
    </r>
    <r>
      <rPr>
        <sz val="10"/>
        <color rgb="FF434343"/>
        <rFont val="Arial"/>
      </rPr>
      <t xml:space="preserve"> A liderança comunica aos empregados como está usando o feedback ascendente? </t>
    </r>
  </si>
  <si>
    <r>
      <rPr>
        <b/>
        <sz val="10"/>
        <color rgb="FF434343"/>
        <rFont val="Arial"/>
      </rPr>
      <t>HCF10.2</t>
    </r>
    <r>
      <rPr>
        <sz val="10"/>
        <color rgb="FF434343"/>
        <rFont val="Arial"/>
      </rPr>
      <t xml:space="preserve"> Mecanismos de feedback ascendente são utilizados ​​para obter informações sobre o engajamento dos empregados e a satisfação com as condições de trabalho?</t>
    </r>
  </si>
  <si>
    <r>
      <rPr>
        <b/>
        <sz val="10"/>
        <color rgb="FF434343"/>
        <rFont val="Arial"/>
      </rPr>
      <t>ME1.</t>
    </r>
    <r>
      <rPr>
        <sz val="10"/>
        <color rgb="FF434343"/>
        <rFont val="Arial"/>
      </rPr>
      <t xml:space="preserve"> São realizadas medições para determinar o desempenho e eficácia das práticas participativas adotadas na Empresa?</t>
    </r>
  </si>
  <si>
    <r>
      <rPr>
        <b/>
        <sz val="10"/>
        <color rgb="FF434343"/>
        <rFont val="Arial"/>
      </rPr>
      <t>TCU 58</t>
    </r>
    <r>
      <rPr>
        <sz val="10"/>
        <color rgb="FF434343"/>
        <rFont val="Arial"/>
      </rPr>
      <t xml:space="preserve">. A Empresa avalia as sugestões de melhoria da gestão recebidas dos empregados, oferecendo respostas sobre sua implementação ou não?
</t>
    </r>
  </si>
  <si>
    <r>
      <rPr>
        <b/>
        <sz val="10"/>
        <color rgb="FF434343"/>
        <rFont val="Arial"/>
      </rPr>
      <t>TCU 59</t>
    </r>
    <r>
      <rPr>
        <sz val="10"/>
        <color rgb="FF434343"/>
        <rFont val="Arial"/>
      </rPr>
      <t xml:space="preserve">. A Empresa verifica se os empregados estão satisfeitos com seu nível de participação no processo de tomada de decisão organizacional?
</t>
    </r>
  </si>
  <si>
    <r>
      <rPr>
        <b/>
        <sz val="10"/>
        <color rgb="FF434343"/>
        <rFont val="Arial"/>
      </rPr>
      <t xml:space="preserve">3.P11 Processos definidos são utilizados ​​para resolver conflitos e disputas.
</t>
    </r>
    <r>
      <rPr>
        <b/>
        <sz val="9"/>
        <color rgb="FF674EA7"/>
        <rFont val="Arial"/>
      </rPr>
      <t>Referencial de Boas Práticas:</t>
    </r>
    <r>
      <rPr>
        <sz val="9"/>
        <color rgb="FF674EA7"/>
        <rFont val="Arial"/>
      </rPr>
      <t xml:space="preserve">
</t>
    </r>
    <r>
      <rPr>
        <i/>
        <sz val="9"/>
        <color rgb="FF674EA7"/>
        <rFont val="Arial"/>
      </rPr>
      <t xml:space="preserve">Guia SEST - 2.5.1. Negociação Permanente - Banco do Nordeste do Brasil S.A
Guia SEST - 2.5.2. Comunicação / Relacionamento com o Empregado - Banco do Nordeste do Brasil S.A
Guia SEST - 2.5.3. Plano de Contingência em Situações de Crise - Banco do Nordeste do Brasil S.A.
Guia SEST - 5.4.1. Comitê de Gestão de Pessoas – BNDES
Guia SEST - 5.4.2. Governança em Gestão de Pessoas – Petrobras
</t>
    </r>
  </si>
  <si>
    <r>
      <rPr>
        <b/>
        <sz val="10"/>
        <color rgb="FF434343"/>
        <rFont val="Arial"/>
      </rPr>
      <t>PP12.</t>
    </r>
    <r>
      <rPr>
        <sz val="10"/>
        <color rgb="FF434343"/>
        <rFont val="Arial"/>
      </rPr>
      <t xml:space="preserve"> A Empresa define processos por meio dos quais diferentes tipos de conflitos ou disputas podem ser resolvidos?
</t>
    </r>
  </si>
  <si>
    <r>
      <rPr>
        <b/>
        <sz val="10"/>
        <color rgb="FF434343"/>
        <rFont val="Arial"/>
      </rPr>
      <t>PP12</t>
    </r>
    <r>
      <rPr>
        <sz val="10"/>
        <color rgb="FF434343"/>
        <rFont val="Arial"/>
      </rPr>
      <t>. Oportunidades apropriadas são disponibilizadas aos indivíduos ou equipes para resolver problemas, questões, conflitos ou disputas que afetem seu trabalho?</t>
    </r>
  </si>
  <si>
    <r>
      <rPr>
        <b/>
        <sz val="10"/>
        <color rgb="FF434343"/>
        <rFont val="Arial"/>
      </rPr>
      <t>PP12.</t>
    </r>
    <r>
      <rPr>
        <sz val="10"/>
        <color rgb="FF434343"/>
        <rFont val="Arial"/>
      </rPr>
      <t xml:space="preserve"> Os resultados dos processos de resolução de conflitos e disputas são comunicados e implementados?</t>
    </r>
  </si>
  <si>
    <r>
      <rPr>
        <b/>
        <sz val="10"/>
        <color rgb="FF434343"/>
        <rFont val="Arial"/>
      </rPr>
      <t>AB4.</t>
    </r>
    <r>
      <rPr>
        <sz val="10"/>
        <color rgb="FF434343"/>
        <rFont val="Arial"/>
      </rPr>
      <t xml:space="preserve"> Os empregados e equipes recebem preparação em processos de resolução de problemas e de tomada de decisão?</t>
    </r>
  </si>
  <si>
    <r>
      <rPr>
        <b/>
        <sz val="10"/>
        <color rgb="FF434343"/>
        <rFont val="Arial"/>
      </rPr>
      <t>INT.</t>
    </r>
    <r>
      <rPr>
        <sz val="10"/>
        <color rgb="FF434343"/>
        <rFont val="Arial"/>
      </rPr>
      <t xml:space="preserve"> A Empresa avalia se os processos definidos para resolver conflitos e disputas estão adequados?</t>
    </r>
  </si>
  <si>
    <t>KPA 2.3 AMBIENTE DE TRABALHO</t>
  </si>
  <si>
    <r>
      <rPr>
        <b/>
        <sz val="11"/>
        <color rgb="FF434343"/>
        <rFont val="Calibri"/>
      </rPr>
      <t>Objetivo da Avaliação</t>
    </r>
    <r>
      <rPr>
        <sz val="11"/>
        <color rgb="FF434343"/>
        <rFont val="Calibri"/>
      </rPr>
      <t xml:space="preserve">
</t>
    </r>
    <r>
      <rPr>
        <i/>
        <sz val="11"/>
        <color rgb="FF434343"/>
        <rFont val="Calibri"/>
      </rPr>
      <t xml:space="preserve">1. seja proporcionado um adequado clima organizacional aos empregados.
2. sejam solucionados riscos físicos no ambiente de trabalho, visando uma </t>
    </r>
    <r>
      <rPr>
        <sz val="11"/>
        <color rgb="FF434343"/>
        <rFont val="Calibri"/>
      </rPr>
      <t xml:space="preserve">maior segurança e qualidade de vida para as pessoas. 
</t>
    </r>
  </si>
  <si>
    <r>
      <rPr>
        <b/>
        <sz val="11"/>
        <color rgb="FF000000"/>
        <rFont val="Calibri"/>
      </rPr>
      <t xml:space="preserve">Descrição
</t>
    </r>
    <r>
      <rPr>
        <sz val="11"/>
        <color rgb="FF000000"/>
        <rFont val="Calibri"/>
      </rPr>
      <t>O Ambiente de Trabalho deve estabelecer e manterum clima organizacional adequado com condições favoráveis para que empregados e equipes se sintam valorizados, respeitados e possam executar suas tarefas com eficiência.</t>
    </r>
  </si>
  <si>
    <t>1. A Empresa mantém um ambiente favorável  para que as pessoas se sintam motivadas, valorizadas e respeitadas</t>
  </si>
  <si>
    <r>
      <rPr>
        <b/>
        <sz val="10"/>
        <color rgb="FF434343"/>
        <rFont val="Arial"/>
      </rPr>
      <t xml:space="preserve">1.P1 A Empresa mantém um programa de qualidade de vida e respeito à diversidade voltado aos empregados
</t>
    </r>
    <r>
      <rPr>
        <b/>
        <i/>
        <sz val="10"/>
        <color rgb="FF8E7CC3"/>
        <rFont val="Arial"/>
      </rPr>
      <t>Referencial de Boas Práticas:</t>
    </r>
    <r>
      <rPr>
        <i/>
        <sz val="10"/>
        <color rgb="FF8E7CC3"/>
        <rFont val="Arial"/>
      </rPr>
      <t xml:space="preserve">
Guia SEST - 2.5.1. Negociação Permanente - Banco do Nordeste do Brasil S.A
Guia SEST - 2.5.2. Comunicação / Relacionamento com o Empregado - Banco do Nordeste do Brasil S.A.
Guia SEST - 2.5.3. Plano de Contingência em Situações de Crise - Banco do Nordeste do Brasil S.A
Guia SEST - 3.5.1. Programa de Reabilitação Ocupacional (PRO) – Caixa
Guia SEST - 3.5.2. Plano de Segurança do Trabalho, Saúde Ocupacional e Acompanhamento
Social (PESSOAS) – Eletrosul
Guia SEST - 3.5.3. Gestão do Clima Organizacional – Caixa
Guia SEST - 3.5.4. Gestão do Clima Organizacional – Embrapa</t>
    </r>
  </si>
  <si>
    <r>
      <rPr>
        <b/>
        <sz val="10"/>
        <color rgb="FF434343"/>
        <rFont val="Arial"/>
      </rPr>
      <t>TCU 70.</t>
    </r>
    <r>
      <rPr>
        <sz val="10"/>
        <color rgb="FF434343"/>
        <rFont val="Arial"/>
      </rPr>
      <t xml:space="preserve"> A Empresa se reune com sindicatos e associações de classe para tratar de assuntos de interesse dos empregados?
</t>
    </r>
  </si>
  <si>
    <r>
      <rPr>
        <b/>
        <sz val="10"/>
        <color rgb="FF434343"/>
        <rFont val="Arial"/>
      </rPr>
      <t xml:space="preserve">TCU 71. </t>
    </r>
    <r>
      <rPr>
        <sz val="10"/>
        <color rgb="FF434343"/>
        <rFont val="Arial"/>
      </rPr>
      <t>A Empresa promove programa de qualidade de vida no trabalho?</t>
    </r>
  </si>
  <si>
    <r>
      <rPr>
        <b/>
        <sz val="10"/>
        <color rgb="FF434343"/>
        <rFont val="Arial"/>
      </rPr>
      <t>TCU 73.</t>
    </r>
    <r>
      <rPr>
        <sz val="10"/>
        <color rgb="FF434343"/>
        <rFont val="Arial"/>
      </rPr>
      <t xml:space="preserve"> A Empresa promove programa de comunicação/sensibilização interna sobre a necessidade de respeito à diversidade (ex. gênero, raça, opção sexual, opção religiosa, dentre outras)?
</t>
    </r>
  </si>
  <si>
    <r>
      <rPr>
        <b/>
        <sz val="10"/>
        <color rgb="FF434343"/>
        <rFont val="Arial"/>
      </rPr>
      <t xml:space="preserve">TCU 78. </t>
    </r>
    <r>
      <rPr>
        <sz val="10"/>
        <color rgb="FF434343"/>
        <rFont val="Arial"/>
      </rPr>
      <t>A Empresa oferece aos empregados oportunidades de realização de trabalhos desafiadores (ex. complexos, inovadores)?</t>
    </r>
  </si>
  <si>
    <r>
      <rPr>
        <b/>
        <sz val="10"/>
        <color rgb="FF434343"/>
        <rFont val="Arial"/>
      </rPr>
      <t xml:space="preserve">TCU 79. </t>
    </r>
    <r>
      <rPr>
        <sz val="10"/>
        <color rgb="FF434343"/>
        <rFont val="Arial"/>
      </rPr>
      <t xml:space="preserve">A Empresa oferece, segundo as características das atividades organizacionais, flexibilidade no cumprimento da jornada de trabalho? </t>
    </r>
  </si>
  <si>
    <r>
      <rPr>
        <b/>
        <sz val="10"/>
        <color rgb="FF434343"/>
        <rFont val="Arial"/>
      </rPr>
      <t>HCF10.7.</t>
    </r>
    <r>
      <rPr>
        <sz val="10"/>
        <color rgb="FF434343"/>
        <rFont val="Arial"/>
      </rPr>
      <t xml:space="preserve"> Os empregados estão satisfeitos com a Empresa como um local para trabalhar?</t>
    </r>
  </si>
  <si>
    <r>
      <rPr>
        <b/>
        <sz val="10"/>
        <color rgb="FF434343"/>
        <rFont val="Arial"/>
      </rPr>
      <t xml:space="preserve">HCF10.10. </t>
    </r>
    <r>
      <rPr>
        <sz val="10"/>
        <color rgb="FF434343"/>
        <rFont val="Arial"/>
      </rPr>
      <t>A Empresa avalia a percepção dos empregados com relação ao reconhecimento por fazerem um bom trabalho?</t>
    </r>
  </si>
  <si>
    <r>
      <rPr>
        <b/>
        <sz val="10"/>
        <color rgb="FF434343"/>
        <rFont val="Arial"/>
      </rPr>
      <t xml:space="preserve">HCF13.3. </t>
    </r>
    <r>
      <rPr>
        <sz val="10"/>
        <color rgb="FF434343"/>
        <rFont val="Arial"/>
      </rPr>
      <t>A Empresa estabeleceu metas de diversidade e inclusão alinhadas com os princípios do sistema de mérito, leis aplicáveis ​​e análises precisas da força de trabalho?</t>
    </r>
  </si>
  <si>
    <r>
      <rPr>
        <b/>
        <sz val="10"/>
        <color rgb="FF434343"/>
        <rFont val="Arial"/>
      </rPr>
      <t>HCF13.4.</t>
    </r>
    <r>
      <rPr>
        <sz val="10"/>
        <color rgb="FF434343"/>
        <rFont val="Arial"/>
      </rPr>
      <t xml:space="preserve"> A Empresa implementou um programa de gestão da diversidade baseado em suas metas de diversidade e inclusão?</t>
    </r>
  </si>
  <si>
    <r>
      <rPr>
        <b/>
        <sz val="10"/>
        <color rgb="FF434343"/>
        <rFont val="Arial"/>
      </rPr>
      <t xml:space="preserve">HCF13.8. </t>
    </r>
    <r>
      <rPr>
        <sz val="10"/>
        <color rgb="FF434343"/>
        <rFont val="Arial"/>
      </rPr>
      <t>A Empresa tem um ambiente de trabalho positivo propício para os empregados alcançarem seu potencial sem medo ou abuso?</t>
    </r>
  </si>
  <si>
    <r>
      <rPr>
        <b/>
        <sz val="10"/>
        <color rgb="FF434343"/>
        <rFont val="Arial"/>
      </rPr>
      <t>TCU 72.</t>
    </r>
    <r>
      <rPr>
        <sz val="10"/>
        <color rgb="FF434343"/>
        <rFont val="Arial"/>
      </rPr>
      <t xml:space="preserve"> A Empresa avalia os resultados obtidos com o programa de qualidade de vida no trabalho?</t>
    </r>
  </si>
  <si>
    <r>
      <rPr>
        <b/>
        <sz val="10"/>
        <color rgb="FF434343"/>
        <rFont val="Arial"/>
      </rPr>
      <t>HCF13.1.</t>
    </r>
    <r>
      <rPr>
        <sz val="10"/>
        <color rgb="FF434343"/>
        <rFont val="Arial"/>
      </rPr>
      <t xml:space="preserve"> A Empresa avalia regularmente a diversidade de sua força de trabalho?</t>
    </r>
  </si>
  <si>
    <r>
      <rPr>
        <b/>
        <sz val="10"/>
        <color rgb="FF434343"/>
        <rFont val="Arial"/>
      </rPr>
      <t xml:space="preserve">HCF13.2. </t>
    </r>
    <r>
      <rPr>
        <sz val="10"/>
        <color rgb="FF434343"/>
        <rFont val="Arial"/>
      </rPr>
      <t xml:space="preserve">Os programas de qualidade de vida dos empregados são avaliados para determinar se são eficazes na criação de um ambiente de trabalho mais positivo? 
</t>
    </r>
  </si>
  <si>
    <t>2. O ambiente físico e os recursos necessários são disponibilizados para que a equipe desempenhe suas atribuições.</t>
  </si>
  <si>
    <t>2.P2 O ambiente físico e os recursos necessários para realização das atividades são identificados em cada Unidade.</t>
  </si>
  <si>
    <r>
      <rPr>
        <b/>
        <sz val="10"/>
        <color rgb="FF434343"/>
        <rFont val="Arial"/>
      </rPr>
      <t xml:space="preserve">CO1. </t>
    </r>
    <r>
      <rPr>
        <sz val="10"/>
        <color rgb="FF434343"/>
        <rFont val="Arial"/>
      </rPr>
      <t>A Empresa estabelece e mantém uma política documentada para conduzir suas atividades de Ambiente de Trabalho?</t>
    </r>
  </si>
  <si>
    <r>
      <rPr>
        <b/>
        <sz val="10"/>
        <color rgb="FF434343"/>
        <rFont val="Arial"/>
      </rPr>
      <t>CO2.</t>
    </r>
    <r>
      <rPr>
        <sz val="10"/>
        <color rgb="FF434343"/>
        <rFont val="Arial"/>
      </rPr>
      <t xml:space="preserve"> É atribuída responsabilidade a uma Unidade Organizacional para auxiliar e aconselhar as demais Unidades sobre as atividades relacionadas ao ambiente de trabalho?</t>
    </r>
  </si>
  <si>
    <r>
      <rPr>
        <b/>
        <sz val="10"/>
        <color rgb="FF434343"/>
        <rFont val="Arial"/>
      </rPr>
      <t xml:space="preserve">PP1. </t>
    </r>
    <r>
      <rPr>
        <sz val="10"/>
        <color rgb="FF434343"/>
        <rFont val="Arial"/>
      </rPr>
      <t>O trabalho é analisado para determinar o tipo de ambiente físico e os recursos necessários para a sua realização?</t>
    </r>
  </si>
  <si>
    <r>
      <rPr>
        <b/>
        <sz val="10"/>
        <color rgb="FF434343"/>
        <rFont val="Arial"/>
      </rPr>
      <t xml:space="preserve">PP1. </t>
    </r>
    <r>
      <rPr>
        <sz val="10"/>
        <color rgb="FF434343"/>
        <rFont val="Arial"/>
      </rPr>
      <t>Se o ambiente físico ou outros recursos necessários não puderem ser obtidos, um indivíduo responsável desenvolve um plano de contingência que articula os riscos de desempenho e coordena sua implementação com todas as partes afetadas?</t>
    </r>
  </si>
  <si>
    <r>
      <rPr>
        <b/>
        <sz val="10"/>
        <color rgb="FF434343"/>
        <rFont val="Arial"/>
      </rPr>
      <t xml:space="preserve">HCF15.6. </t>
    </r>
    <r>
      <rPr>
        <sz val="10"/>
        <color rgb="FF434343"/>
        <rFont val="Arial"/>
      </rPr>
      <t>Políticas e procedimentos descrevem diretrizes para sustentar um ambiente de trabalho produtivo e de apoio, incluindo: Estações de trabalho ergonômicas; Programas de assistência aos empregados; Inspeções de segurança?</t>
    </r>
  </si>
  <si>
    <r>
      <rPr>
        <b/>
        <sz val="10"/>
        <color rgb="FF434343"/>
        <rFont val="Arial"/>
      </rPr>
      <t xml:space="preserve">ME2. </t>
    </r>
    <r>
      <rPr>
        <sz val="10"/>
        <color rgb="FF434343"/>
        <rFont val="Arial"/>
      </rPr>
      <t>Medições de atividades do Ambiente de Trabalho são realizadas nas Unidades?</t>
    </r>
  </si>
  <si>
    <r>
      <rPr>
        <b/>
        <sz val="10"/>
        <color rgb="FF434343"/>
        <rFont val="Arial"/>
      </rPr>
      <t xml:space="preserve">VE1. </t>
    </r>
    <r>
      <rPr>
        <sz val="10"/>
        <color rgb="FF434343"/>
        <rFont val="Arial"/>
      </rPr>
      <t>Um responsável verifica se as atividades do Ambiente de Trabalho são conduzidas de acordo com as políticas, planos e procedimentos documentados e, quando apropriado, aborda eventual não conformidade?</t>
    </r>
  </si>
  <si>
    <r>
      <rPr>
        <b/>
        <sz val="10"/>
        <color rgb="FF434343"/>
        <rFont val="Arial"/>
      </rPr>
      <t xml:space="preserve">GOP 4163. </t>
    </r>
    <r>
      <rPr>
        <sz val="10"/>
        <color rgb="FF434343"/>
        <rFont val="Arial"/>
      </rPr>
      <t>A Empresa realiza pesquisas para avaliar o ambiente de trabalho da Organização?</t>
    </r>
  </si>
  <si>
    <t>2.P3 O ambiente físico adequado para executar a atividade é fornecido.</t>
  </si>
  <si>
    <r>
      <rPr>
        <b/>
        <sz val="10"/>
        <color rgb="FF434343"/>
        <rFont val="Arial"/>
      </rPr>
      <t xml:space="preserve">PP2. </t>
    </r>
    <r>
      <rPr>
        <sz val="10"/>
        <color rgb="FF434343"/>
        <rFont val="Arial"/>
      </rPr>
      <t>Na medida do possível, o ambiente físico é projetado e organizado para apoiar o desempenho eficiente do trabalho atribuído?</t>
    </r>
  </si>
  <si>
    <r>
      <rPr>
        <b/>
        <sz val="10"/>
        <color rgb="FF434343"/>
        <rFont val="Arial"/>
      </rPr>
      <t xml:space="preserve">PP3. </t>
    </r>
    <r>
      <rPr>
        <sz val="10"/>
        <color rgb="FF434343"/>
        <rFont val="Arial"/>
      </rPr>
      <t>Estações de trabalho individuais fornecem um ambiente propício para executar as responsabilidades de trabalho atribuídas, com relação a espaço disponível, iluminação, proteção acústica, entre outros?</t>
    </r>
  </si>
  <si>
    <r>
      <rPr>
        <b/>
        <sz val="10"/>
        <color rgb="FF434343"/>
        <rFont val="Arial"/>
      </rPr>
      <t xml:space="preserve">PP2. </t>
    </r>
    <r>
      <rPr>
        <sz val="10"/>
        <color rgb="FF434343"/>
        <rFont val="Arial"/>
      </rPr>
      <t>As características do ambiente físico quanto à segurança, visibilidade, ruído e outros fatores  importantes para o desempenho do trabalho são ajustadas e, se necessário, monitoradas?</t>
    </r>
  </si>
  <si>
    <t>2.P4 Os recursos necessários para realizar o trabalho são disponibilizados em tempo hábil.</t>
  </si>
  <si>
    <r>
      <rPr>
        <b/>
        <sz val="10"/>
        <color rgb="FF434343"/>
        <rFont val="Arial"/>
      </rPr>
      <t xml:space="preserve">PP4. </t>
    </r>
    <r>
      <rPr>
        <sz val="10"/>
        <color rgb="FF434343"/>
        <rFont val="Arial"/>
      </rPr>
      <t>A Empresa disponibiliza recursos físicos adequados para a realização do trabalho, tais como: mobiliário e equipamento de escritório, iluminação, computadores, estações de trabalho e softwares?</t>
    </r>
  </si>
  <si>
    <r>
      <rPr>
        <b/>
        <sz val="10"/>
        <color rgb="FF434343"/>
        <rFont val="Arial"/>
      </rPr>
      <t xml:space="preserve">PP4. </t>
    </r>
    <r>
      <rPr>
        <sz val="10"/>
        <color rgb="FF434343"/>
        <rFont val="Arial"/>
      </rPr>
      <t>A Empresa presta suporte técnico adequado e tempestivo?</t>
    </r>
  </si>
  <si>
    <r>
      <rPr>
        <b/>
        <sz val="10"/>
        <color rgb="FF434343"/>
        <rFont val="Arial"/>
      </rPr>
      <t xml:space="preserve">HCF10.8. </t>
    </r>
    <r>
      <rPr>
        <sz val="10"/>
        <color rgb="FF434343"/>
        <rFont val="Arial"/>
      </rPr>
      <t>Os empregados possuem os recursos necessários para realizar seu trabalho?</t>
    </r>
  </si>
  <si>
    <r>
      <rPr>
        <b/>
        <sz val="10"/>
        <color rgb="FF434343"/>
        <rFont val="Arial"/>
      </rPr>
      <t xml:space="preserve">PP4. </t>
    </r>
    <r>
      <rPr>
        <sz val="10"/>
        <color rgb="FF434343"/>
        <rFont val="Arial"/>
      </rPr>
      <t>Quando os recursos não podem ser fornecidos tempestivamente ou de forma suficiente, ações de contingência são implementadas?</t>
    </r>
  </si>
  <si>
    <t>2.P5 Melhorias são realizadas no ambiente de trabalho visando o aperfeiçoamento do desempenho do trabalho.</t>
  </si>
  <si>
    <r>
      <rPr>
        <b/>
        <sz val="10"/>
        <color rgb="FF434343"/>
        <rFont val="Arial"/>
      </rPr>
      <t xml:space="preserve">PP5. </t>
    </r>
    <r>
      <rPr>
        <sz val="10"/>
        <color rgb="FF434343"/>
        <rFont val="Arial"/>
      </rPr>
      <t>O ambiente de trabalho é periodicamente analisado para identificar necessidade de mudanças que possam melhorar o desempenho do trabalho?</t>
    </r>
  </si>
  <si>
    <r>
      <rPr>
        <b/>
        <sz val="10"/>
        <color rgb="FF434343"/>
        <rFont val="Arial"/>
      </rPr>
      <t xml:space="preserve">AB1. </t>
    </r>
    <r>
      <rPr>
        <sz val="10"/>
        <color rgb="FF434343"/>
        <rFont val="Arial"/>
      </rPr>
      <t>Dentro de cada Unidade, é atribuída a um responsável a autoridade para garantir que o ambiente de trabalho seja adequado?</t>
    </r>
  </si>
  <si>
    <r>
      <rPr>
        <b/>
        <sz val="10"/>
        <color rgb="FF434343"/>
        <rFont val="Arial"/>
      </rPr>
      <t xml:space="preserve">ME1. </t>
    </r>
    <r>
      <rPr>
        <sz val="10"/>
        <color rgb="FF434343"/>
        <rFont val="Arial"/>
      </rPr>
      <t>As medições são realizadas e utilizadas para determinar a melhoria do desempenho em função da adequação do Ambiente de Trabalho?</t>
    </r>
  </si>
  <si>
    <r>
      <rPr>
        <b/>
        <sz val="10"/>
        <color rgb="FF434343"/>
        <rFont val="Arial"/>
      </rPr>
      <t xml:space="preserve">VE2 </t>
    </r>
    <r>
      <rPr>
        <sz val="10"/>
        <color rgb="FF434343"/>
        <rFont val="Arial"/>
      </rPr>
      <t>Os gestores  revisam periodicamente as condições do ambiente de trabalho e controles internos afetos, adotando medidas corretivas se necessário?</t>
    </r>
  </si>
  <si>
    <t>3. Problemas no ambiente de trabalho são resolvidos.</t>
  </si>
  <si>
    <t>3.P6 Fatores ambientais que degradam ou põem em perigo a saúde ou a segurança da força de trabalho são identificados e corrigidos.</t>
  </si>
  <si>
    <r>
      <rPr>
        <b/>
        <sz val="10"/>
        <color rgb="FF434343"/>
        <rFont val="Arial"/>
      </rPr>
      <t xml:space="preserve">PP6. </t>
    </r>
    <r>
      <rPr>
        <sz val="10"/>
        <color rgb="FF434343"/>
        <rFont val="Arial"/>
      </rPr>
      <t>A Empresa fornece meios para que os empregados responsáveis por zelar pelo ambiente de trabalho ​​relatem as condições que possam afetar a saúde ou a segurança das pessoas?</t>
    </r>
  </si>
  <si>
    <r>
      <rPr>
        <b/>
        <sz val="10"/>
        <color rgb="FF434343"/>
        <rFont val="Arial"/>
      </rPr>
      <t xml:space="preserve">PP6. </t>
    </r>
    <r>
      <rPr>
        <sz val="10"/>
        <color rgb="FF434343"/>
        <rFont val="Arial"/>
      </rPr>
      <t>Indivíduos responsáveis ​​monitoram o progresso das condições relacionadas à saúde para garantir que sejam corrigidas em tempo hábil?</t>
    </r>
  </si>
  <si>
    <t>KPA 2.4 GESTÃO POR DESEMPENHO</t>
  </si>
  <si>
    <r>
      <rPr>
        <b/>
        <sz val="11"/>
        <color rgb="FF434343"/>
        <rFont val="Calibri"/>
      </rPr>
      <t>Resultado Esperado da Avaliação</t>
    </r>
    <r>
      <rPr>
        <sz val="11"/>
        <color rgb="FF434343"/>
        <rFont val="Calibri"/>
      </rPr>
      <t xml:space="preserve">
</t>
    </r>
    <r>
      <rPr>
        <i/>
        <sz val="11"/>
        <color rgb="FF434343"/>
        <rFont val="Calibri"/>
      </rPr>
      <t>1. As metas de desempenho estejam alinhadas com as metas da Empresa.
2. Os colaboradores compreendam o que é esperado deles.
3. Exista troca de informações entre avaliado e avaliador para acompanhar o desempenho.
4. Seja realizada avaliação de desempenho formal dos empregados, com atribuição de notas, vinculadas ao alcance dos resultados organizacionais.
5. Sejam propostas ações educacionais com base nas oportunidades de melhoria identificadas.
6. Exista transparência e imparcialidade do sistema de avaliação de desempenho.
7. Os empregados sejam motivados a concentrarem seus esforços de trabalho nas atividades mais importantes para o cumprimento da missão, das metas e objetivos estratégicos."</t>
    </r>
  </si>
  <si>
    <r>
      <rPr>
        <b/>
        <sz val="11"/>
        <color rgb="FF000000"/>
        <rFont val="Calibri"/>
      </rPr>
      <t xml:space="preserve">Descrição
</t>
    </r>
    <r>
      <rPr>
        <sz val="11"/>
        <color rgb="FF000000"/>
        <rFont val="Calibri"/>
      </rPr>
      <t>O KPA 2.4 - "Gerenciamento de Desempenho" visa estabelecer objetivos relacionados ao trabalho, demonstrando a capacidade de ter uma força de trabalho orientada para resultados, bem como um sistema de gerenciamento de desempenho que efetivamente planeje, monitore, desenvolva, avalie e recompense o desempenho dos empregados, adotando um sistema de avaliação que esteja vinculado ao Planejamento Estratégico e que diferencie altos e baixos níveis de desempenho.</t>
    </r>
  </si>
  <si>
    <t>1. Objetivos de desempenho da Unidade e individuais relacionados ao trabalho são documentados</t>
  </si>
  <si>
    <r>
      <rPr>
        <b/>
        <sz val="10"/>
        <color rgb="FF434343"/>
        <rFont val="Arial"/>
      </rPr>
      <t xml:space="preserve">1.P1 Objetivos mensuráveis ​​de desempenho baseados em trabalho designado são estabelecidos para cada Unidade.
</t>
    </r>
    <r>
      <rPr>
        <b/>
        <sz val="10"/>
        <color rgb="FF8E7CC3"/>
        <rFont val="Arial"/>
      </rPr>
      <t xml:space="preserve">
</t>
    </r>
    <r>
      <rPr>
        <b/>
        <i/>
        <sz val="10"/>
        <color rgb="FF8E7CC3"/>
        <rFont val="Arial"/>
      </rPr>
      <t>Referencial de Boas Práticas:</t>
    </r>
    <r>
      <rPr>
        <i/>
        <sz val="10"/>
        <color rgb="FF8E7CC3"/>
        <rFont val="Arial"/>
      </rPr>
      <t xml:space="preserve">
Guia SEST - 3.2.1. Gestão de Desempenho por Competências e Resultados (GDP) - Banco do Brasil S.A
Guia SEST -  3.2.2. Política de Avaliação e Desenvolvimento – GHC</t>
    </r>
  </si>
  <si>
    <r>
      <rPr>
        <b/>
        <sz val="10"/>
        <color rgb="FF434343"/>
        <rFont val="Arial"/>
      </rPr>
      <t>AB1.</t>
    </r>
    <r>
      <rPr>
        <sz val="10"/>
        <color rgb="FF434343"/>
        <rFont val="Arial"/>
      </rPr>
      <t xml:space="preserve"> Dentro da Unidade, é atribuída a um responsável a autoridade para garantir que as atividades de gerenciamento de desempenho sejam executadas?</t>
    </r>
  </si>
  <si>
    <r>
      <rPr>
        <b/>
        <sz val="10"/>
        <color rgb="FF434343"/>
        <rFont val="Arial"/>
      </rPr>
      <t>CO1.</t>
    </r>
    <r>
      <rPr>
        <sz val="10"/>
        <color rgb="FF434343"/>
        <rFont val="Arial"/>
      </rPr>
      <t xml:space="preserve"> A Empresa estabelece e mantém uma política documentada para conduzir suas atividades de Gerenciamento de Desempenho?</t>
    </r>
  </si>
  <si>
    <r>
      <rPr>
        <b/>
        <sz val="10"/>
        <color rgb="FF434343"/>
        <rFont val="Arial"/>
      </rPr>
      <t>CO2.</t>
    </r>
    <r>
      <rPr>
        <sz val="10"/>
        <color rgb="FF434343"/>
        <rFont val="Arial"/>
      </rPr>
      <t xml:space="preserve"> É atribuída responsabilidade a uma Unidade Organizacional para auxiliar e aconselhar as demais Unidades nas atividades de Gerenciamento de Desempenho?</t>
    </r>
  </si>
  <si>
    <r>
      <rPr>
        <b/>
        <sz val="10"/>
        <color rgb="FF434343"/>
        <rFont val="Arial"/>
      </rPr>
      <t xml:space="preserve">PP1. </t>
    </r>
    <r>
      <rPr>
        <sz val="10"/>
        <color rgb="FF434343"/>
        <rFont val="Arial"/>
      </rPr>
      <t xml:space="preserve">As atividades são baseadas nos objetivos de desempenho das Unidades e Planejamento Estratégico da Empresa? </t>
    </r>
  </si>
  <si>
    <r>
      <rPr>
        <b/>
        <sz val="10"/>
        <color rgb="FF434343"/>
        <rFont val="Arial"/>
      </rPr>
      <t>PP1.</t>
    </r>
    <r>
      <rPr>
        <sz val="10"/>
        <color rgb="FF434343"/>
        <rFont val="Arial"/>
      </rPr>
      <t xml:space="preserve"> Os empregados participam do desenvolvimento dos objetivos de desempenho de suas Unidades?
</t>
    </r>
  </si>
  <si>
    <r>
      <rPr>
        <b/>
        <sz val="10"/>
        <color rgb="FF434343"/>
        <rFont val="Arial"/>
      </rPr>
      <t>PP1.</t>
    </r>
    <r>
      <rPr>
        <sz val="10"/>
        <color rgb="FF434343"/>
        <rFont val="Arial"/>
      </rPr>
      <t xml:space="preserve"> Os objetivos de desempenho aprovados para a Unidade estão documentados  e comunicados a todos os membros da Unidade e às partes interessadas relevantes?</t>
    </r>
  </si>
  <si>
    <r>
      <rPr>
        <b/>
        <sz val="10"/>
        <color rgb="FF434343"/>
        <rFont val="Arial"/>
      </rPr>
      <t>GOP 4171.</t>
    </r>
    <r>
      <rPr>
        <sz val="10"/>
        <color rgb="FF434343"/>
        <rFont val="Arial"/>
      </rPr>
      <t xml:space="preserve"> Metas de desempenho individuais ou de equipes são estabelecidas e vinculadas ao plano das Unidades?</t>
    </r>
  </si>
  <si>
    <r>
      <rPr>
        <b/>
        <sz val="10"/>
        <color rgb="FF434343"/>
        <rFont val="Arial"/>
      </rPr>
      <t>GOP4111.</t>
    </r>
    <r>
      <rPr>
        <sz val="10"/>
        <color rgb="FF434343"/>
        <rFont val="Arial"/>
      </rPr>
      <t xml:space="preserve"> A Empresa define objetivos, indicadores e metas de desempenho para a função de gestão de pessoas?    
</t>
    </r>
  </si>
  <si>
    <r>
      <rPr>
        <b/>
        <sz val="10"/>
        <color rgb="FF434343"/>
        <rFont val="Arial"/>
      </rPr>
      <t>TCU 44.</t>
    </r>
    <r>
      <rPr>
        <sz val="10"/>
        <color rgb="FF434343"/>
        <rFont val="Arial"/>
      </rPr>
      <t xml:space="preserve"> A Empresa estabelece metas de desempenho individuais para os gestores alinhadas com as metas organizacionais?</t>
    </r>
  </si>
  <si>
    <r>
      <rPr>
        <b/>
        <sz val="10"/>
        <color rgb="FF434343"/>
        <rFont val="Arial"/>
      </rPr>
      <t>AB2.</t>
    </r>
    <r>
      <rPr>
        <sz val="10"/>
        <color rgb="FF434343"/>
        <rFont val="Arial"/>
      </rPr>
      <t xml:space="preserve"> Recursos adequados são fornecidos para executar atividades de Gerenciamento de Desempenho?</t>
    </r>
  </si>
  <si>
    <r>
      <rPr>
        <b/>
        <sz val="10"/>
        <color rgb="FF434343"/>
        <rFont val="Arial"/>
      </rPr>
      <t>GOP 2134.</t>
    </r>
    <r>
      <rPr>
        <sz val="10"/>
        <color rgb="FF434343"/>
        <rFont val="Arial"/>
      </rPr>
      <t xml:space="preserve"> A Alta Administração monitora o desempenho da Gestão de Pessoas?</t>
    </r>
  </si>
  <si>
    <r>
      <rPr>
        <b/>
        <sz val="10"/>
        <color rgb="FF434343"/>
        <rFont val="Arial"/>
      </rPr>
      <t>ME1.</t>
    </r>
    <r>
      <rPr>
        <sz val="10"/>
        <color rgb="FF434343"/>
        <rFont val="Arial"/>
      </rPr>
      <t xml:space="preserve"> As medições são realizadas e utilizadas para avaliar as atividades de gerenciamento de desempenho?</t>
    </r>
  </si>
  <si>
    <r>
      <rPr>
        <b/>
        <sz val="10"/>
        <color rgb="FF434343"/>
        <rFont val="Arial"/>
      </rPr>
      <t>VE1.</t>
    </r>
    <r>
      <rPr>
        <sz val="10"/>
        <color rgb="FF434343"/>
        <rFont val="Arial"/>
      </rPr>
      <t xml:space="preserve"> Um responsável verifica se as atividades de Gerenciamento de Desempenho são conduzidas de acordo com as políticas, planos e procedimentos documentados da Empresa?</t>
    </r>
  </si>
  <si>
    <r>
      <rPr>
        <b/>
        <sz val="10"/>
        <color rgb="FF434343"/>
        <rFont val="Arial"/>
      </rPr>
      <t xml:space="preserve">1.P2 </t>
    </r>
    <r>
      <rPr>
        <b/>
        <sz val="10"/>
        <color rgb="FF434343"/>
        <rFont val="Arial"/>
      </rPr>
      <t>Os objetivos de desempenho das Unidades são revisados ​​periodicamente.</t>
    </r>
  </si>
  <si>
    <r>
      <rPr>
        <b/>
        <sz val="10"/>
        <color rgb="FF434343"/>
        <rFont val="Arial"/>
      </rPr>
      <t xml:space="preserve">PP2. </t>
    </r>
    <r>
      <rPr>
        <sz val="10"/>
        <color rgb="FF434343"/>
        <rFont val="Arial"/>
      </rPr>
      <t>Os objetivos de desempenho das Unidades são revisados e documentados periodicamente com a Administração ou outros membros da Empresa para determinar a adequação desses objetivos às mudanças ocorridas?</t>
    </r>
  </si>
  <si>
    <r>
      <rPr>
        <b/>
        <sz val="10"/>
        <color rgb="FF434343"/>
        <rFont val="Arial"/>
      </rPr>
      <t xml:space="preserve">INT. </t>
    </r>
    <r>
      <rPr>
        <sz val="10"/>
        <color rgb="FF434343"/>
        <rFont val="Arial"/>
      </rPr>
      <t>O desempenho da Unidade é avaliado para verificar o atingimento dos objetivos definidos?</t>
    </r>
  </si>
  <si>
    <t>1.P3 Objetivos de desempenho baseados no trabalho designado são documentados para cada empregado.</t>
  </si>
  <si>
    <r>
      <rPr>
        <b/>
        <sz val="10"/>
        <color rgb="FF434343"/>
        <rFont val="Arial"/>
      </rPr>
      <t xml:space="preserve">PP4. </t>
    </r>
    <r>
      <rPr>
        <sz val="10"/>
        <color rgb="FF434343"/>
        <rFont val="Arial"/>
      </rPr>
      <t>Objetivos de desempenho individuais são documentados?</t>
    </r>
  </si>
  <si>
    <r>
      <rPr>
        <b/>
        <sz val="10"/>
        <color rgb="FF434343"/>
        <rFont val="Arial"/>
      </rPr>
      <t>PP4.</t>
    </r>
    <r>
      <rPr>
        <sz val="10"/>
        <color rgb="FF434343"/>
        <rFont val="Arial"/>
      </rPr>
      <t xml:space="preserve"> Os objetivos de desempenho de cada empregado estão relacionados aos objetivos de desempenho de sua Unidade?</t>
    </r>
  </si>
  <si>
    <r>
      <rPr>
        <b/>
        <sz val="10"/>
        <color rgb="FF434343"/>
        <rFont val="Arial"/>
      </rPr>
      <t>PP4.</t>
    </r>
    <r>
      <rPr>
        <sz val="10"/>
        <color rgb="FF434343"/>
        <rFont val="Arial"/>
      </rPr>
      <t xml:space="preserve"> Há um processo instituído em que os empregados participam da elaboração de seus objetivos de desempenho?</t>
    </r>
  </si>
  <si>
    <r>
      <rPr>
        <b/>
        <sz val="10"/>
        <color rgb="FF434343"/>
        <rFont val="Arial"/>
      </rPr>
      <t>PP4.</t>
    </r>
    <r>
      <rPr>
        <sz val="10"/>
        <color rgb="FF434343"/>
        <rFont val="Arial"/>
      </rPr>
      <t xml:space="preserve"> Os empregados concordam e aprovam seus objetivos de desempenho?</t>
    </r>
  </si>
  <si>
    <r>
      <rPr>
        <b/>
        <sz val="10"/>
        <color rgb="FF434343"/>
        <rFont val="Arial"/>
      </rPr>
      <t>PP5.</t>
    </r>
    <r>
      <rPr>
        <sz val="10"/>
        <color rgb="FF434343"/>
        <rFont val="Arial"/>
      </rPr>
      <t xml:space="preserve"> Objetivos individuais de desempenho são revisados periodicamente para determinar sua adequação em casos de mudança de condições pessoais, de equipe ou de Unidade?</t>
    </r>
  </si>
  <si>
    <t>2. O desempenho do trabalho designado é discutido regularmente para identificar ações que possam melhorá-lo.</t>
  </si>
  <si>
    <t>2.P4 Os gestores ​​mantêm uma comunicação contínua com os empregados sobre seu desempenho.</t>
  </si>
  <si>
    <r>
      <rPr>
        <b/>
        <sz val="10"/>
        <color rgb="FF434343"/>
        <rFont val="Arial"/>
      </rPr>
      <t>AB3.</t>
    </r>
    <r>
      <rPr>
        <sz val="10"/>
        <color rgb="FF434343"/>
        <rFont val="Arial"/>
      </rPr>
      <t xml:space="preserve"> Os gestores recebem a preparação necessária para executar as atividades de Gerenciamento de Desempenho?</t>
    </r>
  </si>
  <si>
    <r>
      <rPr>
        <b/>
        <sz val="10"/>
        <color rgb="FF434343"/>
        <rFont val="Arial"/>
      </rPr>
      <t>PP1.</t>
    </r>
    <r>
      <rPr>
        <sz val="10"/>
        <color rgb="FF434343"/>
        <rFont val="Arial"/>
      </rPr>
      <t xml:space="preserve"> A Empresa incentiva que o desempenho do trabalho seja periodicamente discutido e ações de melhoria sejam tomadas?</t>
    </r>
  </si>
  <si>
    <r>
      <rPr>
        <b/>
        <sz val="10"/>
        <color rgb="FF434343"/>
        <rFont val="Arial"/>
      </rPr>
      <t>PP7.</t>
    </r>
    <r>
      <rPr>
        <sz val="10"/>
        <color rgb="FF434343"/>
        <rFont val="Arial"/>
      </rPr>
      <t xml:space="preserve"> Os gestores acompanham as realizações das atividades em relação aos objetivos de desempenho para cada empregado?
</t>
    </r>
  </si>
  <si>
    <r>
      <rPr>
        <b/>
        <sz val="10"/>
        <color rgb="FF434343"/>
        <rFont val="Arial"/>
      </rPr>
      <t>HCF6.5.</t>
    </r>
    <r>
      <rPr>
        <sz val="10"/>
        <color rgb="FF434343"/>
        <rFont val="Arial"/>
      </rPr>
      <t xml:space="preserve"> São fornecidas informações de avaliação aos empregados e gestores por meio de modelos de competência e instrumentos de avaliação?</t>
    </r>
  </si>
  <si>
    <r>
      <rPr>
        <b/>
        <sz val="10"/>
        <color rgb="FF434343"/>
        <rFont val="Arial"/>
      </rPr>
      <t>TCU 63.</t>
    </r>
    <r>
      <rPr>
        <sz val="10"/>
        <color rgb="FF434343"/>
        <rFont val="Arial"/>
      </rPr>
      <t xml:space="preserve"> A Empresa incentiva que haja encontros regulares entre os avaliadores e os avaliados para acompanhar o desempenho?</t>
    </r>
  </si>
  <si>
    <r>
      <rPr>
        <b/>
        <sz val="10"/>
        <color rgb="FF434343"/>
        <rFont val="Arial"/>
      </rPr>
      <t>TCU 65.</t>
    </r>
    <r>
      <rPr>
        <sz val="10"/>
        <color rgb="FF434343"/>
        <rFont val="Arial"/>
      </rPr>
      <t xml:space="preserve"> É comunicado expressamente (feedback) aos indivíduos os aspectos positivos e/ou negativos do resultado da avaliação de desempenho?</t>
    </r>
  </si>
  <si>
    <r>
      <rPr>
        <b/>
        <sz val="10"/>
        <color rgb="FF434343"/>
        <rFont val="Arial"/>
      </rPr>
      <t>TCU 67.</t>
    </r>
    <r>
      <rPr>
        <sz val="10"/>
        <color rgb="FF434343"/>
        <rFont val="Arial"/>
      </rPr>
      <t xml:space="preserve"> São executados procedimentos que resguardem a transparência e objetividade do sistema de avaliação de desempenho?</t>
    </r>
  </si>
  <si>
    <r>
      <rPr>
        <b/>
        <sz val="10"/>
        <color rgb="FF434343"/>
        <rFont val="Arial"/>
      </rPr>
      <t>GOP1122.</t>
    </r>
    <r>
      <rPr>
        <sz val="10"/>
        <color rgb="FF434343"/>
        <rFont val="Arial"/>
      </rPr>
      <t xml:space="preserve">  O desempenho de membros da Alta Administração é avaliado?</t>
    </r>
  </si>
  <si>
    <r>
      <rPr>
        <b/>
        <sz val="10"/>
        <color rgb="FF434343"/>
        <rFont val="Arial"/>
      </rPr>
      <t>INT.</t>
    </r>
    <r>
      <rPr>
        <sz val="10"/>
        <color rgb="FF434343"/>
        <rFont val="Arial"/>
      </rPr>
      <t xml:space="preserve"> O Modelo de avaliação de desempenho é periodicamente revisado, com vistas ao seu aprimoramento?</t>
    </r>
  </si>
  <si>
    <r>
      <rPr>
        <b/>
        <sz val="10"/>
        <color rgb="FF434343"/>
        <rFont val="Arial"/>
      </rPr>
      <t>INT.</t>
    </r>
    <r>
      <rPr>
        <sz val="10"/>
        <color rgb="FF434343"/>
        <rFont val="Arial"/>
      </rPr>
      <t xml:space="preserve"> O resultado do desempenho dos empregados é monitorado?</t>
    </r>
  </si>
  <si>
    <r>
      <rPr>
        <b/>
        <sz val="10"/>
        <color rgb="FF434343"/>
        <rFont val="Arial"/>
      </rPr>
      <t>2.P5</t>
    </r>
    <r>
      <rPr>
        <b/>
        <sz val="10"/>
        <color rgb="FF434343"/>
        <rFont val="Arial"/>
      </rPr>
      <t xml:space="preserve"> Ferramentas e/ou recursos que poderiam melhorar o desempenho no trabalho do empregado são identificados e fornecidos</t>
    </r>
  </si>
  <si>
    <r>
      <rPr>
        <b/>
        <sz val="10"/>
        <color rgb="FF434343"/>
        <rFont val="Arial"/>
      </rPr>
      <t>GOP 4164.</t>
    </r>
    <r>
      <rPr>
        <sz val="10"/>
        <color rgb="FF434343"/>
        <rFont val="Arial"/>
      </rPr>
      <t xml:space="preserve"> A Empresa oferece aos empregados condições mais flexíveis e estimulantes para realizarem seu trabalho, com vistas ao aumento do desempenho?</t>
    </r>
  </si>
  <si>
    <r>
      <rPr>
        <b/>
        <sz val="10"/>
        <color rgb="FF434343"/>
        <rFont val="Arial"/>
      </rPr>
      <t>INT.</t>
    </r>
    <r>
      <rPr>
        <sz val="10"/>
        <color rgb="FF434343"/>
        <rFont val="Arial"/>
      </rPr>
      <t>Os recursos e ferramentas disponibilizados aos empregados, visando a melhoria de seu desempenho, são avaliados para verificar se foram suficientes?</t>
    </r>
  </si>
  <si>
    <t>2.P6 As realizações dos empregados em relação aos seus objetivos de desempenho são documentadas e discutidas periodicamente.</t>
  </si>
  <si>
    <r>
      <rPr>
        <b/>
        <sz val="10"/>
        <color rgb="FF434343"/>
        <rFont val="Arial"/>
      </rPr>
      <t>AB4.</t>
    </r>
    <r>
      <rPr>
        <sz val="10"/>
        <color rgb="FF434343"/>
        <rFont val="Arial"/>
      </rPr>
      <t xml:space="preserve"> Os empregados que participam das atividades de Gerenciamento de Desempenho recebem orientação adequada nas práticas de Gerenciamento de Desempenho?</t>
    </r>
  </si>
  <si>
    <r>
      <rPr>
        <b/>
        <sz val="10"/>
        <color rgb="FF434343"/>
        <rFont val="Arial"/>
      </rPr>
      <t>PP9.</t>
    </r>
    <r>
      <rPr>
        <sz val="10"/>
        <color rgb="FF434343"/>
        <rFont val="Arial"/>
      </rPr>
      <t xml:space="preserve"> Informações sobre as realizações do trabalho são coletadas e avaliadas?</t>
    </r>
  </si>
  <si>
    <r>
      <rPr>
        <b/>
        <sz val="10"/>
        <color rgb="FF434343"/>
        <rFont val="Arial"/>
      </rPr>
      <t>PP9.</t>
    </r>
    <r>
      <rPr>
        <sz val="10"/>
        <color rgb="FF434343"/>
        <rFont val="Arial"/>
      </rPr>
      <t xml:space="preserve">  Se necessário, discordâncias sobre resultados de desempenho são discutidos com instâncias superiores ou com a Área de Gestão de Pessoas?</t>
    </r>
  </si>
  <si>
    <r>
      <rPr>
        <b/>
        <sz val="10"/>
        <color rgb="FF434343"/>
        <rFont val="Arial"/>
      </rPr>
      <t>PP9.</t>
    </r>
    <r>
      <rPr>
        <sz val="10"/>
        <color rgb="FF434343"/>
        <rFont val="Arial"/>
      </rPr>
      <t xml:space="preserve"> Os responsáveis ​​por documentar e discutir realizações em relação aos objetivos de desempenho executam essas tarefas de acordo com um procedimento instucionalizado?</t>
    </r>
  </si>
  <si>
    <r>
      <rPr>
        <b/>
        <sz val="10"/>
        <color rgb="FF434343"/>
        <rFont val="Arial"/>
      </rPr>
      <t>GOP 4173.</t>
    </r>
    <r>
      <rPr>
        <sz val="10"/>
        <color rgb="FF434343"/>
        <rFont val="Arial"/>
      </rPr>
      <t xml:space="preserve"> Os avaliadores identificam e documentam as necessidades individuais de capacitação durante o processo de avaliação de desempenho dos seus subordinados?</t>
    </r>
  </si>
  <si>
    <r>
      <rPr>
        <b/>
        <sz val="10"/>
        <color rgb="FF434343"/>
        <rFont val="Arial"/>
      </rPr>
      <t>INT.</t>
    </r>
    <r>
      <rPr>
        <sz val="10"/>
        <color rgb="FF434343"/>
        <rFont val="Arial"/>
      </rPr>
      <t xml:space="preserve"> As realizações dos empregados em relação aos seus objetivos de desempenho são monitoradas para detectar possíveis disparidades e corrigí-las? </t>
    </r>
  </si>
  <si>
    <t>3. Problemas de desempenho são gerenciado.</t>
  </si>
  <si>
    <t>3.P7 Se ocorrerem problemas de desempenho, eles serão discutidos com as pessoas apropriadas.</t>
  </si>
  <si>
    <r>
      <rPr>
        <b/>
        <sz val="10"/>
        <color rgb="FF434343"/>
        <rFont val="Arial"/>
      </rPr>
      <t>PP10.</t>
    </r>
    <r>
      <rPr>
        <sz val="10"/>
        <color rgb="FF434343"/>
        <rFont val="Arial"/>
      </rPr>
      <t xml:space="preserve"> Os problemas de desempenho são identificados com base em metas definidas?</t>
    </r>
  </si>
  <si>
    <r>
      <rPr>
        <b/>
        <sz val="10"/>
        <color rgb="FF434343"/>
        <rFont val="Arial"/>
      </rPr>
      <t xml:space="preserve">PP10. </t>
    </r>
    <r>
      <rPr>
        <sz val="10"/>
        <color rgb="FF434343"/>
        <rFont val="Arial"/>
      </rPr>
      <t>Uma discussão formal sobre o problema de desempenho é realizada com o (s) empregados (s)?</t>
    </r>
  </si>
  <si>
    <r>
      <rPr>
        <b/>
        <sz val="10"/>
        <color rgb="FF434343"/>
        <rFont val="Arial"/>
      </rPr>
      <t>PP10.</t>
    </r>
    <r>
      <rPr>
        <sz val="10"/>
        <color rgb="FF434343"/>
        <rFont val="Arial"/>
      </rPr>
      <t xml:space="preserve"> Os resultados das discussões sobre o problema de desempenho estão documentados?</t>
    </r>
  </si>
  <si>
    <r>
      <rPr>
        <b/>
        <sz val="10"/>
        <color rgb="FF434343"/>
        <rFont val="Arial"/>
      </rPr>
      <t>PP10.</t>
    </r>
    <r>
      <rPr>
        <sz val="10"/>
        <color rgb="FF434343"/>
        <rFont val="Arial"/>
      </rPr>
      <t xml:space="preserve"> Ações ou resultados acordados na discussão formal sobre o problema de desempenho são monitorados?</t>
    </r>
  </si>
  <si>
    <t>3.P8 Os planos de melhoria de desempenho são desenvolvidos para resolver problemas de acordo com um procedimento documentado.</t>
  </si>
  <si>
    <r>
      <rPr>
        <b/>
        <sz val="10"/>
        <color rgb="FF434343"/>
        <rFont val="Arial"/>
      </rPr>
      <t>PP11.</t>
    </r>
    <r>
      <rPr>
        <sz val="10"/>
        <color rgb="FF434343"/>
        <rFont val="Arial"/>
      </rPr>
      <t xml:space="preserve"> Planos de melhoria de desempenho são documentados?</t>
    </r>
  </si>
  <si>
    <r>
      <rPr>
        <b/>
        <sz val="10"/>
        <color rgb="FF434343"/>
        <rFont val="Arial"/>
      </rPr>
      <t>PP11.</t>
    </r>
    <r>
      <rPr>
        <sz val="10"/>
        <color rgb="FF434343"/>
        <rFont val="Arial"/>
      </rPr>
      <t xml:space="preserve"> Planos de melhoria de desempenho são acordados entre chefia e empregados?</t>
    </r>
  </si>
  <si>
    <r>
      <rPr>
        <b/>
        <sz val="10"/>
        <color rgb="FF434343"/>
        <rFont val="Arial"/>
      </rPr>
      <t xml:space="preserve">PP11. </t>
    </r>
    <r>
      <rPr>
        <sz val="10"/>
        <color rgb="FF434343"/>
        <rFont val="Arial"/>
      </rPr>
      <t>A Empresa fornece recursos razoáveis ​​para que os indivíduos melhorem o desempenho?</t>
    </r>
  </si>
  <si>
    <r>
      <rPr>
        <b/>
        <sz val="10"/>
        <color rgb="FF434343"/>
        <rFont val="Arial"/>
      </rPr>
      <t>VE1.</t>
    </r>
    <r>
      <rPr>
        <sz val="10"/>
        <color rgb="FF434343"/>
        <rFont val="Arial"/>
      </rPr>
      <t xml:space="preserve"> Um responsável na Empresa verifica se as atividades de Gerenciamento de Desempenho são conduzidas de acordo com as políticas, práticas e procedimentos da Organização?</t>
    </r>
  </si>
  <si>
    <t>3.P9 O progresso em relação a um plano de melhoria de desempenho é periodicamente avaliado, discutido e documentado.</t>
  </si>
  <si>
    <r>
      <rPr>
        <b/>
        <sz val="10"/>
        <color rgb="FF434343"/>
        <rFont val="Arial"/>
      </rPr>
      <t>PP12.</t>
    </r>
    <r>
      <rPr>
        <sz val="10"/>
        <color rgb="FF434343"/>
        <rFont val="Arial"/>
      </rPr>
      <t xml:space="preserve"> O progresso do empregado é acompanhado e documentado periodicamente durante o período do plano para melhoria de desempenho?</t>
    </r>
  </si>
  <si>
    <r>
      <rPr>
        <b/>
        <sz val="10"/>
        <color rgb="FF434343"/>
        <rFont val="Arial"/>
      </rPr>
      <t>PP12.</t>
    </r>
    <r>
      <rPr>
        <sz val="10"/>
        <color rgb="FF434343"/>
        <rFont val="Arial"/>
      </rPr>
      <t xml:space="preserve"> Se o desempenho do empregado desviar significativamente dos objetivos do plano de melhoria, será adotada ação corretiva?</t>
    </r>
  </si>
  <si>
    <r>
      <rPr>
        <b/>
        <sz val="10"/>
        <color rgb="FF434343"/>
        <rFont val="Arial"/>
      </rPr>
      <t>PP12.</t>
    </r>
    <r>
      <rPr>
        <sz val="10"/>
        <color rgb="FF434343"/>
        <rFont val="Arial"/>
      </rPr>
      <t xml:space="preserve"> No momento apropriado, o plano de melhoria é encerrado e as decisões são tomadas e documentadas com base no desempenho demonstrado</t>
    </r>
    <r>
      <rPr>
        <sz val="10"/>
        <color rgb="FF434343"/>
        <rFont val="Arial"/>
      </rPr>
      <t>?</t>
    </r>
  </si>
  <si>
    <r>
      <rPr>
        <b/>
        <sz val="10"/>
        <color rgb="FF434343"/>
        <rFont val="Arial"/>
      </rPr>
      <t>VE2.</t>
    </r>
    <r>
      <rPr>
        <sz val="10"/>
        <color rgb="FF434343"/>
        <rFont val="Arial"/>
      </rPr>
      <t xml:space="preserve"> O gestor revisa periodicamente as atividades, resultados e controles internos do Gerenciamento de Desempenho?</t>
    </r>
  </si>
  <si>
    <r>
      <rPr>
        <b/>
        <sz val="10"/>
        <color rgb="FF434343"/>
        <rFont val="Arial"/>
      </rPr>
      <t>ME2.</t>
    </r>
    <r>
      <rPr>
        <sz val="10"/>
        <color rgb="FF434343"/>
        <rFont val="Arial"/>
      </rPr>
      <t xml:space="preserve"> Medições de atividades de Gerenciamento de Desempenho são realizadas nas Unidades?</t>
    </r>
  </si>
  <si>
    <r>
      <rPr>
        <b/>
        <sz val="10"/>
        <color rgb="FF434343"/>
        <rFont val="Arial"/>
      </rPr>
      <t>TCU 66.</t>
    </r>
    <r>
      <rPr>
        <sz val="10"/>
        <color rgb="FF434343"/>
        <rFont val="Arial"/>
      </rPr>
      <t xml:space="preserve"> A Empresa propõe ações educacionais para os empregados com base nas oportunidades de melhoria identificadas na avaliação de desempenho?</t>
    </r>
  </si>
  <si>
    <t>KPA 2.5 RECONHECIMENTO E REMUNERAÇÃO</t>
  </si>
  <si>
    <r>
      <rPr>
        <b/>
        <sz val="11"/>
        <color rgb="FF434343"/>
        <rFont val="Calibri"/>
      </rPr>
      <t>Resultados Esperados da Avaliação</t>
    </r>
    <r>
      <rPr>
        <sz val="11"/>
        <color rgb="FF434343"/>
        <rFont val="Calibri"/>
      </rPr>
      <t xml:space="preserve">
</t>
    </r>
    <r>
      <rPr>
        <i/>
        <sz val="11"/>
        <color rgb="FF434343"/>
        <rFont val="Calibri"/>
      </rPr>
      <t>1. A Empresa execute práticas de reconhecimento e recompensa por desempenho de acordo com as metas organizacionais (sistema de premiação alinhado com os objetivos e valores da Empresa)
2. O sistema de reconhecimento e recompensa seja consistente e apoie a direção no desenvolvimento organizacional desejado.
3. Tenha critérios claros de premiação, comunicados de forma eficaz para que os empregados entendam o objetivo da premiação.</t>
    </r>
  </si>
  <si>
    <r>
      <rPr>
        <b/>
        <sz val="11"/>
        <color rgb="FF000000"/>
        <rFont val="Calibri"/>
      </rPr>
      <t xml:space="preserve">Descrição
</t>
    </r>
    <r>
      <rPr>
        <sz val="11"/>
        <color rgb="FF000000"/>
        <rFont val="Calibri"/>
      </rPr>
      <t>O objetivo do processo de Reconhecimento e Remuneração é proporcionar a todos os empregados valorização, motivação, remuneração e benefícios com base em sua contribuição e valor para a Empresa, demonstrando a capacidade de realizar ações para reconhecer e recompensar o esforço individual ou coletivo para atingimento das metas organizacionais.</t>
    </r>
  </si>
  <si>
    <t>1. As estratégias e atividades de Reconhecimento e Remuneração são alinhadas, planejadas, executadas e comunicadas.</t>
  </si>
  <si>
    <t xml:space="preserve">1.P1 Estratégias de reconhecimento e remuneração são alinhadas de maneira corporativa.
</t>
  </si>
  <si>
    <r>
      <rPr>
        <b/>
        <sz val="10"/>
        <color rgb="FF434343"/>
        <rFont val="Arial"/>
      </rPr>
      <t>PP1.</t>
    </r>
    <r>
      <rPr>
        <sz val="10"/>
        <color rgb="FF434343"/>
        <rFont val="Arial"/>
      </rPr>
      <t xml:space="preserve"> As estratégias de reconhecimento e remuneração estão alinhadas de maneira corporativa e incluem meios de incentivos financeiros e não-financeiros, abordando de modo claro como devem ser utilizados?</t>
    </r>
  </si>
  <si>
    <r>
      <rPr>
        <b/>
        <sz val="10"/>
        <color rgb="FF434343"/>
        <rFont val="Arial"/>
      </rPr>
      <t xml:space="preserve">PP1. </t>
    </r>
    <r>
      <rPr>
        <sz val="10"/>
        <color rgb="FF434343"/>
        <rFont val="Arial"/>
      </rPr>
      <t>A Empresa define métodos para estabelecer e manter equidade no sistema de reconhecimento e remuneração?</t>
    </r>
  </si>
  <si>
    <r>
      <rPr>
        <b/>
        <sz val="10"/>
        <color rgb="FF434343"/>
        <rFont val="Arial"/>
      </rPr>
      <t xml:space="preserve">PP1. </t>
    </r>
    <r>
      <rPr>
        <sz val="10"/>
        <color rgb="FF434343"/>
        <rFont val="Arial"/>
      </rPr>
      <t>A Empresa define a frequência com que a estratégia de reconhecimento e remuneração deve ser revisada?</t>
    </r>
  </si>
  <si>
    <r>
      <rPr>
        <b/>
        <sz val="10"/>
        <color rgb="FF434343"/>
        <rFont val="Arial"/>
      </rPr>
      <t>PP1.</t>
    </r>
    <r>
      <rPr>
        <sz val="10"/>
        <color rgb="FF434343"/>
        <rFont val="Arial"/>
      </rPr>
      <t xml:space="preserve"> A Empresa define critérios para avaliar a adequação da estratégia de reconhecimento e remuneração?</t>
    </r>
  </si>
  <si>
    <r>
      <rPr>
        <b/>
        <sz val="10"/>
        <color rgb="FF434343"/>
        <rFont val="Arial"/>
      </rPr>
      <t>PP2.</t>
    </r>
    <r>
      <rPr>
        <sz val="10"/>
        <color rgb="FF434343"/>
        <rFont val="Arial"/>
      </rPr>
      <t xml:space="preserve"> A Empresa revisa e altera as estratégias de reconhecimento e remuneração quando ocorrem situações de ausência de motivação dos empregados, mudanças no mercado, desigualdade, identificação de melhores práticas, entre outros?</t>
    </r>
  </si>
  <si>
    <r>
      <rPr>
        <b/>
        <sz val="10"/>
        <color rgb="FF434343"/>
        <rFont val="Arial"/>
      </rPr>
      <t>GOP 4174.</t>
    </r>
    <r>
      <rPr>
        <sz val="10"/>
        <color rgb="FF434343"/>
        <rFont val="Arial"/>
      </rPr>
      <t xml:space="preserve"> A Empresa estabelece procedimentos e regras claras e transparentes nas práticas de reconhecimento e remuneração?</t>
    </r>
  </si>
  <si>
    <r>
      <rPr>
        <b/>
        <sz val="10"/>
        <color rgb="FF434343"/>
        <rFont val="Arial"/>
      </rPr>
      <t>ME1.</t>
    </r>
    <r>
      <rPr>
        <sz val="10"/>
        <color rgb="FF434343"/>
        <rFont val="Arial"/>
      </rPr>
      <t xml:space="preserve"> As medições são realizadas e utilizadas para determinar a eficácia das atividades de reconhecimento e remuneração?</t>
    </r>
  </si>
  <si>
    <r>
      <rPr>
        <b/>
        <sz val="10"/>
        <color rgb="FF434343"/>
        <rFont val="Arial"/>
      </rPr>
      <t>VE2.</t>
    </r>
    <r>
      <rPr>
        <sz val="10"/>
        <color rgb="FF434343"/>
        <rFont val="Arial"/>
      </rPr>
      <t xml:space="preserve"> Os gestores revisam periodicamente as resultados e controles internos das atividades de reconhecimento e remuneração oferecidas na Empresa?</t>
    </r>
  </si>
  <si>
    <t>1.P2 Quando apropriado, os empregados fornecem insumos/opiniões para desenvolver ou revisar componentes das estratégias de reconhecimento e remuneração da Empresa.</t>
  </si>
  <si>
    <r>
      <rPr>
        <b/>
        <sz val="10"/>
        <color rgb="FF434343"/>
        <rFont val="Arial"/>
      </rPr>
      <t>CO2.</t>
    </r>
    <r>
      <rPr>
        <sz val="10"/>
        <color rgb="FF434343"/>
        <rFont val="Arial"/>
      </rPr>
      <t xml:space="preserve"> É atribuída responsabilidade a uma Unidade para executar ou coordenar as práticas de reconhecimento e remuneração no nível organizacional e auxiliar e assessorar as Unidades nas atividades relacionadas?</t>
    </r>
  </si>
  <si>
    <r>
      <rPr>
        <b/>
        <sz val="10"/>
        <color rgb="FF434343"/>
        <rFont val="Arial"/>
      </rPr>
      <t>PP3.</t>
    </r>
    <r>
      <rPr>
        <sz val="10"/>
        <color rgb="FF434343"/>
        <rFont val="Arial"/>
      </rPr>
      <t xml:space="preserve"> A Empresa fornece meios para que os empregados opinem com relação a estratégia de reconhecimento e remuneração, suas vantagens e desvantagens? </t>
    </r>
  </si>
  <si>
    <r>
      <rPr>
        <b/>
        <sz val="10"/>
        <color rgb="FF434343"/>
        <rFont val="Arial"/>
      </rPr>
      <t>INT.</t>
    </r>
    <r>
      <rPr>
        <sz val="10"/>
        <color rgb="FF434343"/>
        <rFont val="Arial"/>
      </rPr>
      <t xml:space="preserve"> A Empresa avalia se os meios disponibilizados para os empregados emitirem opinião em relação às estratégias de reconhecimento e remuneração são adequados?</t>
    </r>
  </si>
  <si>
    <t>1.P3 Um plano documentado é preparado periodicamente para executar as estratégias de reconhecimento e remuneração.</t>
  </si>
  <si>
    <r>
      <rPr>
        <b/>
        <sz val="10"/>
        <color rgb="FF434343"/>
        <rFont val="Arial"/>
      </rPr>
      <t>CO1.</t>
    </r>
    <r>
      <rPr>
        <sz val="10"/>
        <color rgb="FF434343"/>
        <rFont val="Arial"/>
      </rPr>
      <t xml:space="preserve"> A Empresa estabelece e mantém uma política documentada para conduzir suas atividades de reconhecimento e remuneração?</t>
    </r>
  </si>
  <si>
    <r>
      <rPr>
        <b/>
        <sz val="10"/>
        <color rgb="FF434343"/>
        <rFont val="Arial"/>
      </rPr>
      <t>AB2.</t>
    </r>
    <r>
      <rPr>
        <sz val="10"/>
        <color rgb="FF434343"/>
        <rFont val="Arial"/>
      </rPr>
      <t xml:space="preserve"> As áreas recebem recursos adequados para as atividades de reconhecimento e remuneração?</t>
    </r>
  </si>
  <si>
    <r>
      <rPr>
        <b/>
        <sz val="10"/>
        <color rgb="FF434343"/>
        <rFont val="Arial"/>
      </rPr>
      <t xml:space="preserve">AB3. </t>
    </r>
    <r>
      <rPr>
        <sz val="10"/>
        <color rgb="FF434343"/>
        <rFont val="Arial"/>
      </rPr>
      <t>Empregados que atuam no processo de reconhecimento e remuneração recebem a preparação necessária para executar suas atividades?</t>
    </r>
  </si>
  <si>
    <r>
      <rPr>
        <b/>
        <sz val="10"/>
        <color rgb="FF434343"/>
        <rFont val="Arial"/>
      </rPr>
      <t>PP4.</t>
    </r>
    <r>
      <rPr>
        <sz val="10"/>
        <color rgb="FF434343"/>
        <rFont val="Arial"/>
      </rPr>
      <t xml:space="preserve"> A Empresa elabora plano documentado contendo dados financeiros necessários para administrar a estratégia de reconhecimento e remuneração e orientar decisões?</t>
    </r>
  </si>
  <si>
    <r>
      <rPr>
        <b/>
        <sz val="10"/>
        <color rgb="FF434343"/>
        <rFont val="Arial"/>
      </rPr>
      <t>INT.</t>
    </r>
    <r>
      <rPr>
        <sz val="10"/>
        <color rgb="FF434343"/>
        <rFont val="Arial"/>
      </rPr>
      <t xml:space="preserve"> A Empresa monitora os recursos financeiros para verificar se foram suficientes para viabilizar as estratégias de  reconhecimento e remuneração previstas?</t>
    </r>
  </si>
  <si>
    <r>
      <rPr>
        <b/>
        <sz val="10"/>
        <color rgb="FF434343"/>
        <rFont val="Arial"/>
      </rPr>
      <t>INT.</t>
    </r>
    <r>
      <rPr>
        <sz val="10"/>
        <color rgb="FF434343"/>
        <rFont val="Arial"/>
      </rPr>
      <t xml:space="preserve"> A Empresa possui controles internos para verificar os pagamentos de remuneração em conformidade com a legislação e políticas implementadas?</t>
    </r>
  </si>
  <si>
    <t>1.P4 A estratégia de reconhecimento e recompensa da Empresa é comunicada aos empregados.</t>
  </si>
  <si>
    <r>
      <rPr>
        <b/>
        <sz val="10"/>
        <color rgb="FF434343"/>
        <rFont val="Arial"/>
      </rPr>
      <t>PP6.</t>
    </r>
    <r>
      <rPr>
        <sz val="10"/>
        <color rgb="FF434343"/>
        <rFont val="Arial"/>
      </rPr>
      <t xml:space="preserve"> Os empregados são comunicados com relação a estratégia de reconhecimento e remuneração?</t>
    </r>
  </si>
  <si>
    <r>
      <rPr>
        <b/>
        <sz val="10"/>
        <color rgb="FF434343"/>
        <rFont val="Arial"/>
      </rPr>
      <t>INT.</t>
    </r>
    <r>
      <rPr>
        <sz val="10"/>
        <color rgb="FF434343"/>
        <rFont val="Arial"/>
      </rPr>
      <t xml:space="preserve"> A Empresa avalia se os empregados foram devidamente comunicados sobre as estratégias de reconhecimento e  remuneração?</t>
    </r>
  </si>
  <si>
    <t>2. O reconhecimento e a remuneração são justos em relação à habilidade, qualificação e desempenho.</t>
  </si>
  <si>
    <t>2.P5 O plano é projetado para manter a equidade na administração da estratégia de reconhecimento e remuneração.</t>
  </si>
  <si>
    <r>
      <rPr>
        <b/>
        <sz val="10"/>
        <color rgb="FF434343"/>
        <rFont val="Arial"/>
      </rPr>
      <t>PP5.</t>
    </r>
    <r>
      <rPr>
        <sz val="10"/>
        <color rgb="FF434343"/>
        <rFont val="Arial"/>
      </rPr>
      <t xml:space="preserve"> Ajustes são realizados na estratégia de reconhecimento e remuneração para estabelecer os níveis de equidade interna em empregados com responsabilidades, habilidades ou níveis de desempenho semelhantes?</t>
    </r>
  </si>
  <si>
    <r>
      <rPr>
        <b/>
        <sz val="10"/>
        <color rgb="FF434343"/>
        <rFont val="Arial"/>
      </rPr>
      <t>VE1</t>
    </r>
    <r>
      <rPr>
        <sz val="10"/>
        <color rgb="FF434343"/>
        <rFont val="Arial"/>
      </rPr>
      <t xml:space="preserve">. A área responsável verifica se as atividades de reconhecimento e remuneração são conduzidas de acordo com as políticas, práticas e procedimentos definidos? </t>
    </r>
  </si>
  <si>
    <t>2.P6 É atribuída a um responsável  a revisão ​​períodica das atividades de reconhecimento e remuneração para garantir que elas sejam equitativas e consistentes com a política, estratégia e normativos internos.</t>
  </si>
  <si>
    <r>
      <rPr>
        <b/>
        <sz val="10"/>
        <color rgb="FF434343"/>
        <rFont val="Arial"/>
      </rPr>
      <t>AB1</t>
    </r>
    <r>
      <rPr>
        <sz val="10"/>
        <color rgb="FF434343"/>
        <rFont val="Arial"/>
      </rPr>
      <t>. Dentro da Unidade, é atribuída a um responsável a autoridade para garantir que as atividades de reconhecimento e remuneração sejam realizadas?</t>
    </r>
  </si>
  <si>
    <r>
      <rPr>
        <b/>
        <sz val="10"/>
        <color rgb="FF434343"/>
        <rFont val="Arial"/>
      </rPr>
      <t>PP10</t>
    </r>
    <r>
      <rPr>
        <sz val="10"/>
        <color rgb="FF434343"/>
        <rFont val="Arial"/>
      </rPr>
      <t>. Os resultados das decisões relacionadas ao processo de reconhecimento e remuneração são comparados dentro da Unidade para verificar equidade com relação às responsabilidades, habilidades e desempenho dos empregados?</t>
    </r>
  </si>
  <si>
    <r>
      <rPr>
        <b/>
        <sz val="10"/>
        <color rgb="FF434343"/>
        <rFont val="Arial"/>
      </rPr>
      <t>PP10.</t>
    </r>
    <r>
      <rPr>
        <sz val="10"/>
        <color rgb="FF434343"/>
        <rFont val="Arial"/>
      </rPr>
      <t xml:space="preserve"> Os resultados das decisões relacionadas ao processo de reconhecimento e remuneração são comparados entre as Unidades para identificar iniquidades?</t>
    </r>
  </si>
  <si>
    <t>2.P7 São tomadas medidas para corrigir desigualdades nos reconhecimentos e remuneração ou outros desvios da política, estratégia e plano da Empresa</t>
  </si>
  <si>
    <r>
      <rPr>
        <b/>
        <sz val="10"/>
        <color rgb="FF434343"/>
        <rFont val="Arial"/>
      </rPr>
      <t>PP11.</t>
    </r>
    <r>
      <rPr>
        <sz val="10"/>
        <color rgb="FF434343"/>
        <rFont val="Arial"/>
      </rPr>
      <t xml:space="preserve"> Quando as desigualdades são identificadas dentro ou entre as Unidades, elas são comunicadas aos gestores e às pessoas responsáveis ​​por coordenar as atividades de reconhecimento e remuneração em toda a Empresa?</t>
    </r>
  </si>
  <si>
    <r>
      <rPr>
        <b/>
        <sz val="10"/>
        <color rgb="FF434343"/>
        <rFont val="Arial"/>
      </rPr>
      <t xml:space="preserve">PP11. </t>
    </r>
    <r>
      <rPr>
        <sz val="10"/>
        <color rgb="FF434343"/>
        <rFont val="Arial"/>
      </rPr>
      <t>Ações corretivas para melhorar a equidade são tomadas e comunicadas aos empregados afetados?</t>
    </r>
  </si>
  <si>
    <r>
      <rPr>
        <b/>
        <sz val="10"/>
        <color rgb="FF434343"/>
        <rFont val="Arial"/>
      </rPr>
      <t>ME2.</t>
    </r>
    <r>
      <rPr>
        <sz val="10"/>
        <color rgb="FF434343"/>
        <rFont val="Arial"/>
      </rPr>
      <t xml:space="preserve"> Medições das atividades de reconhecimento e remuneração são realizadas nas Unidades?</t>
    </r>
  </si>
  <si>
    <t>3. Os ajustes na recompensa são feitos com base em critérios definidos.</t>
  </si>
  <si>
    <r>
      <rPr>
        <b/>
        <sz val="10"/>
        <color rgb="FF434343"/>
        <rFont val="Arial"/>
      </rPr>
      <t xml:space="preserve">3.P8 As recompensas são determinadas utilizando um procedimento documentado que seja consistente com a política, a estratégia e o plano de remuneração da Empresa
</t>
    </r>
    <r>
      <rPr>
        <b/>
        <i/>
        <sz val="9"/>
        <color rgb="FF674EA7"/>
        <rFont val="Arial"/>
      </rPr>
      <t>Referencial de Boas Práticas:</t>
    </r>
    <r>
      <rPr>
        <i/>
        <sz val="9"/>
        <color rgb="FF674EA7"/>
        <rFont val="Arial"/>
      </rPr>
      <t xml:space="preserve">
Guia SEST - 2.3.1. Remuneração de Pessoal - Banco do Brasil S.A
Guia SEST - 2.3.2. Participação nos Lucros ou Resultados – Banco do Brasil S.A
Guia SEST - 2.3.3. Remuneração Fator Competência - Banco do Brasil S.A
Guia SEST- 2.4.1. Gestão de Benefícios - Caixa
Guia SEST - 2.4.2. Aposentadoria pela Previdência Social -INSS – HCPA
</t>
    </r>
  </si>
  <si>
    <r>
      <rPr>
        <b/>
        <sz val="10"/>
        <color rgb="FF434343"/>
        <rFont val="Arial"/>
      </rPr>
      <t>PP7.</t>
    </r>
    <r>
      <rPr>
        <sz val="10"/>
        <color rgb="FF434343"/>
        <rFont val="Arial"/>
      </rPr>
      <t xml:space="preserve"> A Empresa define critérios para realizar as  recompensas?</t>
    </r>
  </si>
  <si>
    <r>
      <rPr>
        <b/>
        <sz val="10"/>
        <color rgb="FF434343"/>
        <rFont val="Arial"/>
      </rPr>
      <t>PP7.</t>
    </r>
    <r>
      <rPr>
        <sz val="10"/>
        <color rgb="FF434343"/>
        <rFont val="Arial"/>
      </rPr>
      <t xml:space="preserve"> O procedimento que define a recompensa dos empregados é documentado e está de acordo com a política, estratégia e plano de remuneração da Empresa?</t>
    </r>
  </si>
  <si>
    <r>
      <rPr>
        <b/>
        <sz val="10"/>
        <color rgb="FF434343"/>
        <rFont val="Arial"/>
      </rPr>
      <t>PP7.</t>
    </r>
    <r>
      <rPr>
        <sz val="10"/>
        <color rgb="FF434343"/>
        <rFont val="Arial"/>
      </rPr>
      <t xml:space="preserve"> As decisões relacionadas às recompensas são revisadas e aprovadas antes de serem comunicadas aos empregados?</t>
    </r>
  </si>
  <si>
    <r>
      <rPr>
        <b/>
        <sz val="10"/>
        <color rgb="FF434343"/>
        <rFont val="Arial"/>
      </rPr>
      <t>PP7.</t>
    </r>
    <r>
      <rPr>
        <sz val="10"/>
        <color rgb="FF434343"/>
        <rFont val="Arial"/>
      </rPr>
      <t xml:space="preserve"> Os empregados podem abordar questões relacionadas as suas recompensas?</t>
    </r>
  </si>
  <si>
    <r>
      <rPr>
        <b/>
        <sz val="10"/>
        <color rgb="FF434343"/>
        <rFont val="Arial"/>
      </rPr>
      <t>TCU 68.</t>
    </r>
    <r>
      <rPr>
        <sz val="10"/>
        <color rgb="FF434343"/>
        <rFont val="Arial"/>
      </rPr>
      <t xml:space="preserve"> Os gestores executam práticas de reconhecimento por desempenho alinhadas com as metas organizacionais?
</t>
    </r>
  </si>
  <si>
    <r>
      <rPr>
        <b/>
        <sz val="10"/>
        <color rgb="FF434343"/>
        <rFont val="Arial"/>
      </rPr>
      <t>INT.</t>
    </r>
    <r>
      <rPr>
        <sz val="10"/>
        <color rgb="FF434343"/>
        <rFont val="Arial"/>
      </rPr>
      <t xml:space="preserve"> A Empresa avalia se as recompensas ocorrem de forma alinhada à política, a estratégia e ao plano definido?</t>
    </r>
  </si>
  <si>
    <t>3.P9 As recompensas são ajustadas e documentadas com base nos objetivos de desempenho dos indivíduos.</t>
  </si>
  <si>
    <r>
      <rPr>
        <b/>
        <sz val="10"/>
        <color rgb="FF434343"/>
        <rFont val="Arial"/>
      </rPr>
      <t>PP8</t>
    </r>
    <r>
      <rPr>
        <sz val="10"/>
        <color rgb="FF434343"/>
        <rFont val="Arial"/>
      </rPr>
      <t>. O gestor ​​determina e documenta os ajustes de recompensa com base nos critérios estabelecidos na política, estratégia e plano de recompensa?</t>
    </r>
  </si>
  <si>
    <r>
      <rPr>
        <b/>
        <sz val="10"/>
        <color rgb="FF434343"/>
        <rFont val="Arial"/>
      </rPr>
      <t>PP8.</t>
    </r>
    <r>
      <rPr>
        <sz val="10"/>
        <color rgb="FF434343"/>
        <rFont val="Arial"/>
      </rPr>
      <t xml:space="preserve"> As realizações em relação aos objetivos de desempenho são utilizadas para determinar o ajuste nas recompensas dos indivíduos?</t>
    </r>
  </si>
  <si>
    <r>
      <rPr>
        <b/>
        <sz val="10"/>
        <color rgb="FF434343"/>
        <rFont val="Arial"/>
      </rPr>
      <t xml:space="preserve">INT. </t>
    </r>
    <r>
      <rPr>
        <sz val="10"/>
        <color rgb="FF434343"/>
        <rFont val="Arial"/>
      </rPr>
      <t xml:space="preserve">A Empresa avalia se as recompensas ocorreram com base nos objetivos de desempenho definidos para o empregado? </t>
    </r>
  </si>
  <si>
    <r>
      <rPr>
        <b/>
        <sz val="11"/>
        <color rgb="FF434343"/>
        <rFont val="Calibri"/>
      </rPr>
      <t>Resultados Esperados da Avaliação</t>
    </r>
    <r>
      <rPr>
        <sz val="11"/>
        <color rgb="FF434343"/>
        <rFont val="Calibri"/>
      </rPr>
      <t xml:space="preserve">
</t>
    </r>
    <r>
      <rPr>
        <i/>
        <sz val="11"/>
        <color rgb="FF434343"/>
        <rFont val="Calibri"/>
      </rPr>
      <t>1 A Empresa ofereça oportunidades de carreira que proporcionem crescimento.
2 Os empregados busquem oportunidades de carreira que aumentem o valor de seus conhecimentos e habilidades para a Empresa.
3 As práticas de desenvolvimento de carreira sejam institucionalizadas para garantir que sejam executadas como processos organizacionais definidos.
4. Empregados de todos os níveis sejam interessados e engajados em seus cargos, aumentando a probabilidade de eles crescerem e se tornarem membros melhores e mais produtivos para a Empresa.</t>
    </r>
  </si>
  <si>
    <r>
      <rPr>
        <b/>
        <sz val="11"/>
        <color rgb="FF000000"/>
        <rFont val="Calibri"/>
      </rPr>
      <t xml:space="preserve">Descrição
</t>
    </r>
    <r>
      <rPr>
        <sz val="11"/>
        <color rgb="FF000000"/>
        <rFont val="Calibri"/>
      </rPr>
      <t>O KPA 3.5 - Desenvolvimento na Carreira visa garantir que os empregados tenham oportunidades de desenvolver competências que lhes permitam alcançar seu crescimento na carreira.</t>
    </r>
  </si>
  <si>
    <t>1. A Empresa oferece oportunidades de desenvolvimento de competências que estimulam o crescimento na carreira.</t>
  </si>
  <si>
    <r>
      <rPr>
        <b/>
        <sz val="10"/>
        <color rgb="FF434343"/>
        <rFont val="Arial"/>
      </rPr>
      <t xml:space="preserve">1.P1 A Empresa define oportunidades e estimula o desenvolvimento de competências que permitam o encarreiramento do empregado.
</t>
    </r>
    <r>
      <rPr>
        <b/>
        <i/>
        <sz val="10"/>
        <color rgb="FF8E7CC3"/>
        <rFont val="Arial"/>
      </rPr>
      <t>Referencial de Boas Práticas:</t>
    </r>
    <r>
      <rPr>
        <i/>
        <sz val="10"/>
        <color rgb="FF8E7CC3"/>
        <rFont val="Arial"/>
      </rPr>
      <t xml:space="preserve">
Guia SEST- 2.1.1. Alinhamento do PCS ao Planejamento Estratégico - Eletrobras
Guia SEST - 2.1.2. Plano de Carreira e Remuneração com base em Competências e Resultados - Eletrobras
Guia SEST - 2.1.3. Desenho de Cargos - Plano de Carreira e Remuneração - Eletrobras
Guia SEST - 2.1.4. Processo de Crescimento Vertical nas Carreiras de Nível Fundamental, Médio e Superior - HCPA.
Guia SEST - 2.2.1. Desenho de Função - Caixa</t>
    </r>
  </si>
  <si>
    <r>
      <rPr>
        <b/>
        <sz val="10"/>
        <color rgb="FF333333"/>
        <rFont val="Arial"/>
      </rPr>
      <t>CO1.</t>
    </r>
    <r>
      <rPr>
        <sz val="10"/>
        <color rgb="FF333333"/>
        <rFont val="Arial"/>
      </rPr>
      <t xml:space="preserve"> A Empresa estabelece e mantém uma política documentada para conduzir suas atividades de Desenvolvimento de Carreira?</t>
    </r>
  </si>
  <si>
    <r>
      <rPr>
        <b/>
        <sz val="10"/>
        <color rgb="FF333333"/>
        <rFont val="Arial"/>
      </rPr>
      <t xml:space="preserve">Ext. </t>
    </r>
    <r>
      <rPr>
        <sz val="10"/>
        <color rgb="FF333333"/>
        <rFont val="Arial"/>
      </rPr>
      <t xml:space="preserve">A Empresa gerencia os Planos de Cargos e Salários existentes (PACCS, RARH e PGCS), de maneira que os processos de encarreiramento definidos sejam cumpridos?
</t>
    </r>
  </si>
  <si>
    <r>
      <rPr>
        <b/>
        <sz val="10"/>
        <color rgb="FF333333"/>
        <rFont val="Arial"/>
      </rPr>
      <t>HCF6.3.</t>
    </r>
    <r>
      <rPr>
        <sz val="10"/>
        <color rgb="FF333333"/>
        <rFont val="Arial"/>
      </rPr>
      <t xml:space="preserve"> Guias de desenvolvimento de carreira e planos de carreira incluem descrições das necessidades estratégicas da Empresa (ocupações de missão crítica e ocupações com lacunas) para que os empregados se desenvolvam nessas direções?
</t>
    </r>
  </si>
  <si>
    <r>
      <rPr>
        <b/>
        <sz val="10"/>
        <color rgb="FF333333"/>
        <rFont val="Arial"/>
      </rPr>
      <t xml:space="preserve">PP1. </t>
    </r>
    <r>
      <rPr>
        <sz val="10"/>
        <color rgb="FF333333"/>
        <rFont val="Arial"/>
      </rPr>
      <t xml:space="preserve">A Empresa estimula os empregados a desenvolver as competências necessárias para executar suas atividades?
</t>
    </r>
  </si>
  <si>
    <r>
      <rPr>
        <b/>
        <sz val="10"/>
        <color rgb="FF333333"/>
        <rFont val="Arial"/>
      </rPr>
      <t>PP1.</t>
    </r>
    <r>
      <rPr>
        <sz val="10"/>
        <color rgb="FF333333"/>
        <rFont val="Arial"/>
      </rPr>
      <t xml:space="preserve"> Os critérios para avançar nas oportunidades de encarreiramento são documentados e comunicados aos empregados?</t>
    </r>
  </si>
  <si>
    <r>
      <rPr>
        <b/>
        <sz val="10"/>
        <color rgb="FF333333"/>
        <rFont val="Arial"/>
      </rPr>
      <t xml:space="preserve">AB3. </t>
    </r>
    <r>
      <rPr>
        <sz val="10"/>
        <color rgb="FF333333"/>
        <rFont val="Arial"/>
      </rPr>
      <t>Recursos adequados são fornecidos para a implementação de atividades de Desenvolvimento de Carreira?</t>
    </r>
  </si>
  <si>
    <r>
      <rPr>
        <b/>
        <sz val="10"/>
        <color rgb="FF434343"/>
        <rFont val="Arial"/>
      </rPr>
      <t>INT.</t>
    </r>
    <r>
      <rPr>
        <sz val="10"/>
        <color rgb="FF434343"/>
        <rFont val="Arial"/>
      </rPr>
      <t xml:space="preserve"> As oportunidades de desenvolvimento de competências são avaliadas para verificar se são suficientes para que os empregados executem suas atividades e possam crescer na carreira?</t>
    </r>
  </si>
  <si>
    <t xml:space="preserve">1.P2 As ascensões na carreira são realizadas com base em critérios e procedimentos documentados.
</t>
  </si>
  <si>
    <r>
      <rPr>
        <b/>
        <sz val="10"/>
        <color rgb="FF434343"/>
        <rFont val="Arial"/>
      </rPr>
      <t>AB1.</t>
    </r>
    <r>
      <rPr>
        <sz val="10"/>
        <color rgb="FF434343"/>
        <rFont val="Arial"/>
      </rPr>
      <t xml:space="preserve"> Dentro de cada Unidade, é atribuída a um responsável a autoridade para garantir o  Desenvolvimento na Carreira dos empregados?
</t>
    </r>
  </si>
  <si>
    <r>
      <rPr>
        <b/>
        <sz val="10"/>
        <color rgb="FF434343"/>
        <rFont val="Arial"/>
      </rPr>
      <t>AB4.</t>
    </r>
    <r>
      <rPr>
        <sz val="10"/>
        <color rgb="FF434343"/>
        <rFont val="Arial"/>
      </rPr>
      <t xml:space="preserve"> A Empresa oferece oportunidades para que os empregados responsáveis pela Área de Desenvolvimento de Carreiras aprimorem os conhecimentos e habilidades necessários para executar suas atividades?
PP2. Critérios e procedimentos de ascenção na carreira são definidos e documentados?
</t>
    </r>
  </si>
  <si>
    <r>
      <rPr>
        <b/>
        <sz val="10"/>
        <color rgb="FF434343"/>
        <rFont val="Arial"/>
      </rPr>
      <t>PP2.</t>
    </r>
    <r>
      <rPr>
        <sz val="10"/>
        <color rgb="FF434343"/>
        <rFont val="Arial"/>
      </rPr>
      <t xml:space="preserve"> Critérios e procedimentos de ascenção na carreira são definidos e documentados?
</t>
    </r>
  </si>
  <si>
    <r>
      <rPr>
        <b/>
        <sz val="10"/>
        <color rgb="FF434343"/>
        <rFont val="Arial"/>
      </rPr>
      <t>VE1.</t>
    </r>
    <r>
      <rPr>
        <sz val="10"/>
        <color rgb="FF434343"/>
        <rFont val="Arial"/>
      </rPr>
      <t xml:space="preserve"> As atividades de Desenvolvimento de Carreira são avaliadas para verificar se são conduzidas de acordo com as políticas, práticas e procedimentos documentados da Empresa?</t>
    </r>
  </si>
  <si>
    <r>
      <rPr>
        <b/>
        <sz val="10"/>
        <color rgb="FF434343"/>
        <rFont val="Arial"/>
      </rPr>
      <t>1.P3</t>
    </r>
    <r>
      <rPr>
        <b/>
        <sz val="10"/>
        <color rgb="FF434343"/>
        <rFont val="Arial"/>
      </rPr>
      <t xml:space="preserve"> Oportunidades de carreira e critérios de promoção são revisados ​​e atualizados periodicamente.</t>
    </r>
  </si>
  <si>
    <r>
      <rPr>
        <b/>
        <sz val="10"/>
        <color rgb="FF434343"/>
        <rFont val="Arial"/>
      </rPr>
      <t>PP3.</t>
    </r>
    <r>
      <rPr>
        <sz val="10"/>
        <color rgb="FF434343"/>
        <rFont val="Arial"/>
      </rPr>
      <t xml:space="preserve"> As oportunidades de carreira e seus respectivos critérios de promoção são revisados ​​periodicamente para garantir que estejam alinhados com as competências dos empregados, com o Planejamento Estratégico da Empresa e outras considerações relevantes?
</t>
    </r>
  </si>
  <si>
    <r>
      <rPr>
        <b/>
        <sz val="10"/>
        <color rgb="FF434343"/>
        <rFont val="Arial"/>
      </rPr>
      <t xml:space="preserve">PP3. </t>
    </r>
    <r>
      <rPr>
        <sz val="10"/>
        <color rgb="FF434343"/>
        <rFont val="Arial"/>
      </rPr>
      <t>As alterações nas oportunidades de carreira ou nos critérios de promoção são comunicadas aos empregados?</t>
    </r>
  </si>
  <si>
    <r>
      <rPr>
        <b/>
        <sz val="10"/>
        <color rgb="FF434343"/>
        <rFont val="Arial"/>
      </rPr>
      <t xml:space="preserve">PP3. </t>
    </r>
    <r>
      <rPr>
        <sz val="10"/>
        <color rgb="FF434343"/>
        <rFont val="Arial"/>
      </rPr>
      <t>São tomadas medidas para atualizar, adicionar ou eliminar oportunidades de carreira ou critérios de promoção baseados nos resultados da análise periódica?</t>
    </r>
  </si>
  <si>
    <t>2. Os empregados buscam oportunidades de carreira que aumentem o valor de seus conhecimentos e habilidades para a Empresa.</t>
  </si>
  <si>
    <r>
      <rPr>
        <b/>
        <sz val="10"/>
        <color rgb="FF434343"/>
        <rFont val="Arial"/>
      </rPr>
      <t>2.P4</t>
    </r>
    <r>
      <rPr>
        <b/>
        <sz val="10"/>
        <color rgb="FF434343"/>
        <rFont val="Arial"/>
      </rPr>
      <t xml:space="preserve"> Os empregados  avaliam periodicamente suas capacidades nas competências relevantes para seu crescimento na carreira.</t>
    </r>
  </si>
  <si>
    <r>
      <rPr>
        <b/>
        <sz val="10"/>
        <color rgb="FF434343"/>
        <rFont val="Arial"/>
      </rPr>
      <t>PP4.</t>
    </r>
    <r>
      <rPr>
        <sz val="10"/>
        <color rgb="FF434343"/>
        <rFont val="Arial"/>
      </rPr>
      <t xml:space="preserve"> A Empresa estimula os empregados a avaliarem suas competências relevantes para alcançar seu crescimento na carreira?</t>
    </r>
  </si>
  <si>
    <r>
      <rPr>
        <b/>
        <sz val="10"/>
        <color rgb="FF434343"/>
        <rFont val="Arial"/>
      </rPr>
      <t>INT.</t>
    </r>
    <r>
      <rPr>
        <sz val="10"/>
        <color rgb="FF434343"/>
        <rFont val="Arial"/>
      </rPr>
      <t xml:space="preserve"> A Empresa monitora se os empregados avaliam sua próprias capacidades nas competências visando seu crescimento na carreira?</t>
    </r>
  </si>
  <si>
    <r>
      <rPr>
        <b/>
        <sz val="10"/>
        <color rgb="FF434343"/>
        <rFont val="Arial"/>
      </rPr>
      <t>2.P5</t>
    </r>
    <r>
      <rPr>
        <b/>
        <sz val="10"/>
        <color rgb="FF434343"/>
        <rFont val="Arial"/>
      </rPr>
      <t xml:space="preserve"> Os empregados criam e mantêm um plano de desenvolvimento pessoal para orientar suas metas de crescimento na carreira.</t>
    </r>
  </si>
  <si>
    <r>
      <rPr>
        <b/>
        <sz val="10"/>
        <color rgb="FF434343"/>
        <rFont val="Arial"/>
      </rPr>
      <t>PP5.</t>
    </r>
    <r>
      <rPr>
        <sz val="10"/>
        <color rgb="FF434343"/>
        <rFont val="Arial"/>
      </rPr>
      <t xml:space="preserve"> Existe plano de desenvolvimento pessoal em competências criado em conjunto entre o empregado e o gestor da área?</t>
    </r>
  </si>
  <si>
    <r>
      <rPr>
        <b/>
        <sz val="10"/>
        <color rgb="FF434343"/>
        <rFont val="Arial"/>
      </rPr>
      <t>AB6.</t>
    </r>
    <r>
      <rPr>
        <sz val="10"/>
        <color rgb="FF434343"/>
        <rFont val="Arial"/>
      </rPr>
      <t xml:space="preserve"> Os planos para executar o desenvolvimento pessoal na carreira são definidos e documentados?
</t>
    </r>
  </si>
  <si>
    <r>
      <rPr>
        <b/>
        <sz val="10"/>
        <color rgb="FF434343"/>
        <rFont val="Arial"/>
      </rPr>
      <t>PP5.</t>
    </r>
    <r>
      <rPr>
        <sz val="10"/>
        <color rgb="FF434343"/>
        <rFont val="Arial"/>
      </rPr>
      <t xml:space="preserve"> Os objetivos de crescimento profissional são baseados nas oportunidades de carreira definidas pela Empresa?</t>
    </r>
  </si>
  <si>
    <r>
      <rPr>
        <b/>
        <sz val="10"/>
        <color rgb="FF434343"/>
        <rFont val="Arial"/>
      </rPr>
      <t xml:space="preserve">PP5. </t>
    </r>
    <r>
      <rPr>
        <sz val="10"/>
        <color rgb="FF434343"/>
        <rFont val="Arial"/>
      </rPr>
      <t xml:space="preserve">O plano de desenvolvimento pessoal identifica o treinamento e outras atividades de desenvolvimento necessárias para alcançar os objetivos de crescimento na carreira do empregado?
</t>
    </r>
  </si>
  <si>
    <r>
      <rPr>
        <b/>
        <sz val="10"/>
        <color rgb="FF434343"/>
        <rFont val="Arial"/>
      </rPr>
      <t>INT.</t>
    </r>
    <r>
      <rPr>
        <sz val="10"/>
        <color rgb="FF434343"/>
        <rFont val="Arial"/>
      </rPr>
      <t xml:space="preserve"> A Empresa avalia se os empregados têm oportunidades de criar o seu próprio plano de desenvolvimento pessoal?</t>
    </r>
  </si>
  <si>
    <r>
      <rPr>
        <b/>
        <sz val="10"/>
        <color rgb="FF434343"/>
        <rFont val="Arial"/>
      </rPr>
      <t>2.P6</t>
    </r>
    <r>
      <rPr>
        <b/>
        <sz val="10"/>
        <color rgb="FF434343"/>
        <rFont val="Arial"/>
      </rPr>
      <t xml:space="preserve"> As metas de crescimento na carreira e o desenvolvimento das competências individuais são discutidos com os empregados periodicamente.</t>
    </r>
  </si>
  <si>
    <r>
      <rPr>
        <b/>
        <sz val="10"/>
        <color rgb="FF434343"/>
        <rFont val="Arial"/>
      </rPr>
      <t>PP6.</t>
    </r>
    <r>
      <rPr>
        <sz val="10"/>
        <color rgb="FF434343"/>
        <rFont val="Arial"/>
      </rPr>
      <t xml:space="preserve"> Os empregados são informados sobre as oportunidades de desenvolvimento de carreira, os aspectos relevantes do plano estratégico da Empresa, bem como os planos de desenvolvimento de competências associados?</t>
    </r>
  </si>
  <si>
    <r>
      <rPr>
        <b/>
        <sz val="10"/>
        <color rgb="FF434343"/>
        <rFont val="Arial"/>
      </rPr>
      <t xml:space="preserve">PP6. </t>
    </r>
    <r>
      <rPr>
        <sz val="10"/>
        <color rgb="FF434343"/>
        <rFont val="Arial"/>
      </rPr>
      <t xml:space="preserve">Os empregados são aconselhados sobre como se preparar para as oportunidades que desejam seguir?
</t>
    </r>
  </si>
  <si>
    <r>
      <rPr>
        <b/>
        <sz val="10"/>
        <color rgb="FF434343"/>
        <rFont val="Arial"/>
      </rPr>
      <t>PP6.</t>
    </r>
    <r>
      <rPr>
        <sz val="10"/>
        <color rgb="FF434343"/>
        <rFont val="Arial"/>
      </rPr>
      <t xml:space="preserve"> Os empregados discutem periodicamente as oportunidades de carreira com os responsáveis ​​por fornecer orientação profissional?
</t>
    </r>
  </si>
  <si>
    <r>
      <rPr>
        <b/>
        <sz val="10"/>
        <color rgb="FF434343"/>
        <rFont val="Arial"/>
      </rPr>
      <t>PP6.</t>
    </r>
    <r>
      <rPr>
        <sz val="10"/>
        <color rgb="FF434343"/>
        <rFont val="Arial"/>
      </rPr>
      <t xml:space="preserve"> Os responsáveis ​​pelas atividades de Desenvolvimento de Carreira identificam continuamente as competências da força de trabalho e outros conhecimentos e habilidades relevantes para o crescimento profissional dos empregados que eles aconselham?</t>
    </r>
  </si>
  <si>
    <r>
      <rPr>
        <b/>
        <sz val="10"/>
        <color rgb="FF434343"/>
        <rFont val="Arial"/>
      </rPr>
      <t>INT.</t>
    </r>
    <r>
      <rPr>
        <sz val="10"/>
        <color rgb="FF434343"/>
        <rFont val="Arial"/>
      </rPr>
      <t xml:space="preserve"> A Empresa avalia se as metas de crescimento na carreira são discutidas periodicamente com os empregados?</t>
    </r>
  </si>
  <si>
    <r>
      <rPr>
        <b/>
        <sz val="10"/>
        <color rgb="FF434343"/>
        <rFont val="Arial"/>
      </rPr>
      <t>2.P7</t>
    </r>
    <r>
      <rPr>
        <b/>
        <sz val="10"/>
        <color rgb="FF434343"/>
        <rFont val="Arial"/>
      </rPr>
      <t xml:space="preserve"> Os empregados buscam oportunidades de treinamento e desenvolvimento que viabilizem o atingimento de suas metas de crescimento na carreira de acordo com as competências relevantes para a Empresa.</t>
    </r>
  </si>
  <si>
    <r>
      <rPr>
        <b/>
        <sz val="10"/>
        <color rgb="FF434343"/>
        <rFont val="Arial"/>
      </rPr>
      <t xml:space="preserve">PP7. </t>
    </r>
    <r>
      <rPr>
        <sz val="10"/>
        <color rgb="FF434343"/>
        <rFont val="Arial"/>
      </rPr>
      <t xml:space="preserve">Os empregados são estimulados a cumprir os objetivos definidos nos seus planos de desenvolvimento pessoal, por meio da busca de oportunidades de treinamento e desenvolvimento, visando seu crescimento na carreira?
</t>
    </r>
  </si>
  <si>
    <r>
      <rPr>
        <b/>
        <sz val="10"/>
        <color rgb="FF434343"/>
        <rFont val="Arial"/>
      </rPr>
      <t>PP7.</t>
    </r>
    <r>
      <rPr>
        <sz val="10"/>
        <color rgb="FF434343"/>
        <rFont val="Arial"/>
      </rPr>
      <t xml:space="preserve"> A Empresa fornece suporte às necessidades de desenvolvimento para atribuições fora das responsabilidades do trabalho?</t>
    </r>
  </si>
  <si>
    <r>
      <rPr>
        <b/>
        <sz val="10"/>
        <color rgb="FF434343"/>
        <rFont val="Arial"/>
      </rPr>
      <t xml:space="preserve">INT. </t>
    </r>
    <r>
      <rPr>
        <sz val="10"/>
        <color rgb="FF434343"/>
        <rFont val="Arial"/>
      </rPr>
      <t xml:space="preserve">A Empresa avalia se os empregados estão satisfeitos com as oportunidades de treinamento e desenvolvimento disponibilizadas, visando atender ao seu plano de desenvolvimento individual? </t>
    </r>
  </si>
  <si>
    <r>
      <rPr>
        <b/>
        <sz val="10"/>
        <color rgb="FF434343"/>
        <rFont val="Arial"/>
      </rPr>
      <t>2.P8</t>
    </r>
    <r>
      <rPr>
        <b/>
        <sz val="10"/>
        <color rgb="FF434343"/>
        <rFont val="Arial"/>
      </rPr>
      <t xml:space="preserve"> O desempenho individual do empregado é comparado ao seu plano de desenvolvimento pessoal.</t>
    </r>
  </si>
  <si>
    <r>
      <rPr>
        <b/>
        <sz val="10"/>
        <color rgb="FF434343"/>
        <rFont val="Arial"/>
      </rPr>
      <t>PP8.</t>
    </r>
    <r>
      <rPr>
        <sz val="10"/>
        <color rgb="FF434343"/>
        <rFont val="Arial"/>
      </rPr>
      <t xml:space="preserve"> A Unidade que coordena as atividades de desenvolvimento de carreira verifica periodicamente o desempenho individual do empregado em relação ao seu plano de desenvolvimento pessoal?</t>
    </r>
  </si>
  <si>
    <r>
      <rPr>
        <b/>
        <sz val="10"/>
        <color rgb="FF434343"/>
        <rFont val="Arial"/>
      </rPr>
      <t>PP8.</t>
    </r>
    <r>
      <rPr>
        <sz val="10"/>
        <color rgb="FF434343"/>
        <rFont val="Arial"/>
      </rPr>
      <t xml:space="preserve"> O progresso em relação ao plano de desenvolvimento pessoal é discutido durante o feedback dado ao empregado sobre seu desempenho?
</t>
    </r>
  </si>
  <si>
    <r>
      <rPr>
        <b/>
        <sz val="10"/>
        <color rgb="FF434343"/>
        <rFont val="Arial"/>
      </rPr>
      <t>INT.</t>
    </r>
    <r>
      <rPr>
        <sz val="10"/>
        <color rgb="FF434343"/>
        <rFont val="Arial"/>
      </rPr>
      <t xml:space="preserve"> A Empresa avalia se o desempenho do empregado é comparado com o seu plano de desenvolvimento pessoal para verificar possíveis desvios?</t>
    </r>
  </si>
  <si>
    <r>
      <rPr>
        <b/>
        <sz val="10"/>
        <color rgb="FF434343"/>
        <rFont val="Arial"/>
      </rPr>
      <t>ME2.</t>
    </r>
    <r>
      <rPr>
        <sz val="10"/>
        <color rgb="FF434343"/>
        <rFont val="Arial"/>
      </rPr>
      <t xml:space="preserve"> Medições do processo de Desenvolvimento de Carreira são realizadas nas Unidades e agregadas no nível organizacional?
</t>
    </r>
  </si>
  <si>
    <t xml:space="preserve">KPA 3.6 PRÁTICAS BASEADAS EM COMPETÊNCIAS </t>
  </si>
  <si>
    <r>
      <rPr>
        <b/>
        <sz val="11"/>
        <color rgb="FF434343"/>
        <rFont val="Calibri"/>
      </rPr>
      <t>Resultados Esperados da Avaliação</t>
    </r>
    <r>
      <rPr>
        <sz val="11"/>
        <color rgb="FF434343"/>
        <rFont val="Calibri"/>
      </rPr>
      <t xml:space="preserve">
</t>
    </r>
    <r>
      <rPr>
        <i/>
        <sz val="11"/>
        <color rgb="FF434343"/>
        <rFont val="Calibri"/>
      </rPr>
      <t>1. Seja executado processo estruturado para a alocação de novos empregados, baseado em perfis profissionais requeridos/desejados.
2. A participação em treinamento ou outras oportunidades de desenvolvimento levem a um aumento das habilidades de missão crítica ou outros resultados de desempenho da Empresa.
3. Seja realizada avaliação de desempenho dos colaboradores vinculada ao alcance dos resultados organizacionais.
4. Sejam desenvolvidas ações educacionais com base em necessidades futuras da Empresa, buscando mitigar riscos.</t>
    </r>
  </si>
  <si>
    <r>
      <rPr>
        <b/>
        <sz val="11"/>
        <color rgb="FF000000"/>
        <rFont val="Calibri"/>
      </rPr>
      <t xml:space="preserve">Objetivo do KPA 
</t>
    </r>
    <r>
      <rPr>
        <sz val="11"/>
        <color rgb="FF000000"/>
        <rFont val="Calibri"/>
      </rPr>
      <t>O objetivo das Práticas Baseadas em Competências é garantir que as práticas de gestão de pessoas se baseiem no desenvolvimento das competências dos empregados.</t>
    </r>
  </si>
  <si>
    <t>1. As práticas de gestão de competências estão focadas em aumentar a capacidade dos empregados.</t>
  </si>
  <si>
    <t xml:space="preserve">1.P1 Competências dos empregados são consideradas na adequação da força de trabalho nas áreas. </t>
  </si>
  <si>
    <r>
      <rPr>
        <b/>
        <sz val="10"/>
        <color rgb="FF434343"/>
        <rFont val="Arial"/>
      </rPr>
      <t>PP3.</t>
    </r>
    <r>
      <rPr>
        <sz val="10"/>
        <color rgb="FF434343"/>
        <rFont val="Arial"/>
      </rPr>
      <t xml:space="preserve"> A capacidade demonstrada pelos empregados em competências relevantes é considerada nas decisões de realinhamento ou redução da força de trabalho?
</t>
    </r>
  </si>
  <si>
    <r>
      <rPr>
        <b/>
        <sz val="10"/>
        <color rgb="FF434343"/>
        <rFont val="Arial"/>
      </rPr>
      <t xml:space="preserve">INT. </t>
    </r>
    <r>
      <rPr>
        <sz val="10"/>
        <color rgb="FF434343"/>
        <rFont val="Arial"/>
      </rPr>
      <t>A Empresa avalia se as competências dos empregados foram consideradas no dimensionamento da força de trabalho da Empresa de maneira adequada?</t>
    </r>
  </si>
  <si>
    <r>
      <rPr>
        <b/>
        <sz val="10"/>
        <color rgb="FF434343"/>
        <rFont val="Arial"/>
      </rPr>
      <t>1.P2</t>
    </r>
    <r>
      <rPr>
        <b/>
        <sz val="10"/>
        <color rgb="FF434343"/>
        <rFont val="Arial"/>
      </rPr>
      <t xml:space="preserve"> As realocações são orientadas considerando as novas competências necessárias.</t>
    </r>
  </si>
  <si>
    <r>
      <rPr>
        <b/>
        <sz val="10"/>
        <color rgb="FF434343"/>
        <rFont val="Arial"/>
      </rPr>
      <t>PP4.</t>
    </r>
    <r>
      <rPr>
        <sz val="10"/>
        <color rgb="FF434343"/>
        <rFont val="Arial"/>
      </rPr>
      <t xml:space="preserve"> Existe diretriz na Empresa para que os empregados sejam orientados sobre as competências necessárias quando vão assumir novas atribuições de trabalho?</t>
    </r>
  </si>
  <si>
    <r>
      <rPr>
        <b/>
        <sz val="10"/>
        <color rgb="FF434343"/>
        <rFont val="Arial"/>
      </rPr>
      <t xml:space="preserve">INT. </t>
    </r>
    <r>
      <rPr>
        <sz val="10"/>
        <color rgb="FF434343"/>
        <rFont val="Arial"/>
      </rPr>
      <t>A Empresa avalia se as realocações ocorrem conforme as diretrizes estabelecidas?</t>
    </r>
  </si>
  <si>
    <r>
      <rPr>
        <b/>
        <sz val="10"/>
        <color rgb="FF434343"/>
        <rFont val="Arial"/>
      </rPr>
      <t>1.P3</t>
    </r>
    <r>
      <rPr>
        <b/>
        <sz val="10"/>
        <color rgb="FF434343"/>
        <rFont val="Arial"/>
      </rPr>
      <t xml:space="preserve"> À medida que a definição ou requisitos de competências necessárias na Empresa mudam, as políticas e práticas são reavaliadas, sendo reajustadas, conforme a necessidade.</t>
    </r>
  </si>
  <si>
    <r>
      <rPr>
        <b/>
        <sz val="10"/>
        <color rgb="FF434343"/>
        <rFont val="Arial"/>
      </rPr>
      <t xml:space="preserve">TCU 2. </t>
    </r>
    <r>
      <rPr>
        <sz val="10"/>
        <color rgb="FF434343"/>
        <rFont val="Arial"/>
      </rPr>
      <t>Existe política que oriente o planejamento da força de trabalho na Empresa?</t>
    </r>
  </si>
  <si>
    <r>
      <rPr>
        <b/>
        <sz val="10"/>
        <color rgb="FF434343"/>
        <rFont val="Arial"/>
      </rPr>
      <t>CO1.</t>
    </r>
    <r>
      <rPr>
        <sz val="10"/>
        <color rgb="FF434343"/>
        <rFont val="Arial"/>
      </rPr>
      <t xml:space="preserve"> Políticas organizacionais incentivam a capacitação nas competências da força de trabalho da Empresa?</t>
    </r>
  </si>
  <si>
    <r>
      <rPr>
        <b/>
        <sz val="10"/>
        <color rgb="FF434343"/>
        <rFont val="Arial"/>
      </rPr>
      <t>CO2.</t>
    </r>
    <r>
      <rPr>
        <sz val="10"/>
        <color rgb="FF434343"/>
        <rFont val="Arial"/>
      </rPr>
      <t xml:space="preserve"> É atribuída responsabilidade a uma Unidade da Empresa para coordenar ajustes destinados a aumentar a capacidade das competências organizacionais?</t>
    </r>
  </si>
  <si>
    <r>
      <rPr>
        <b/>
        <sz val="10"/>
        <color rgb="FF434343"/>
        <rFont val="Arial"/>
      </rPr>
      <t>PP14.</t>
    </r>
    <r>
      <rPr>
        <sz val="10"/>
        <color rgb="FF434343"/>
        <rFont val="Arial"/>
      </rPr>
      <t xml:space="preserve"> São realizados ajustes  para garantir a retenção das competências necessárias e a realocação adequada de empregados?</t>
    </r>
  </si>
  <si>
    <r>
      <rPr>
        <b/>
        <sz val="10"/>
        <color rgb="FF434343"/>
        <rFont val="Arial"/>
      </rPr>
      <t>ME2.</t>
    </r>
    <r>
      <rPr>
        <sz val="10"/>
        <color rgb="FF434343"/>
        <rFont val="Arial"/>
      </rPr>
      <t xml:space="preserve"> São realizadas e utilizadas medições para determinar se há eficácia nas práticas baseadas em competências?
</t>
    </r>
  </si>
  <si>
    <r>
      <rPr>
        <b/>
        <sz val="10"/>
        <color rgb="FF434343"/>
        <rFont val="Arial"/>
      </rPr>
      <t>VE2.</t>
    </r>
    <r>
      <rPr>
        <sz val="10"/>
        <color rgb="FF434343"/>
        <rFont val="Arial"/>
      </rPr>
      <t xml:space="preserve"> As práticas baseadas em competências e seus resultados são revisados periodicamente?
</t>
    </r>
  </si>
  <si>
    <t xml:space="preserve">2. As atividades designadas dentro das Unidades incentivam e apoiam empregados e equipes no desenvolvimento e na aplicação de suas competências. </t>
  </si>
  <si>
    <r>
      <rPr>
        <b/>
        <sz val="10"/>
        <color rgb="FF434343"/>
        <rFont val="Arial"/>
      </rPr>
      <t>2.P4</t>
    </r>
    <r>
      <rPr>
        <b/>
        <sz val="10"/>
        <color rgb="FF434343"/>
        <rFont val="Arial"/>
      </rPr>
      <t xml:space="preserve"> Cada Unidade documenta seus objetivos de desempenho visando o desenvolvimento de competências da força de trabalho.</t>
    </r>
  </si>
  <si>
    <r>
      <rPr>
        <b/>
        <sz val="10"/>
        <color rgb="FF434343"/>
        <rFont val="Arial"/>
      </rPr>
      <t>PP6.</t>
    </r>
    <r>
      <rPr>
        <sz val="10"/>
        <color rgb="FF434343"/>
        <rFont val="Arial"/>
      </rPr>
      <t xml:space="preserve"> Objetivos de desempenho definidos pelas Unidades são documentados considerando o desenvolvimento das competências necessárias para a realização das suas atividades?
</t>
    </r>
  </si>
  <si>
    <r>
      <rPr>
        <b/>
        <sz val="10"/>
        <color rgb="FF434343"/>
        <rFont val="Arial"/>
      </rPr>
      <t>PP6.</t>
    </r>
    <r>
      <rPr>
        <sz val="10"/>
        <color rgb="FF434343"/>
        <rFont val="Arial"/>
      </rPr>
      <t xml:space="preserve"> Os objetivos de desempenho das Unidades são considerados nos planos de desenvolvimento daqueles cujas competências devem ser desenvolvidas?</t>
    </r>
  </si>
  <si>
    <r>
      <rPr>
        <b/>
        <sz val="10"/>
        <color rgb="FF434343"/>
        <rFont val="Arial"/>
      </rPr>
      <t>AB1.</t>
    </r>
    <r>
      <rPr>
        <sz val="10"/>
        <color rgb="FF434343"/>
        <rFont val="Arial"/>
      </rPr>
      <t xml:space="preserve"> Dentro de cada Unidade, existe um responsável para garantir que as competências da força de trabalho sejam desenvolvidas visando o atingimento dos objetivos de desempenho da Área?</t>
    </r>
  </si>
  <si>
    <r>
      <rPr>
        <b/>
        <sz val="10"/>
        <color rgb="FF434343"/>
        <rFont val="Arial"/>
      </rPr>
      <t>VE1.</t>
    </r>
    <r>
      <rPr>
        <sz val="10"/>
        <color rgb="FF434343"/>
        <rFont val="Arial"/>
      </rPr>
      <t xml:space="preserve"> Um responsável na Unidade verifica se as práticas da força de trabalho baseadas na competência são conduzidas de acordo com políticas documentadas, práticas e procedimentos?</t>
    </r>
  </si>
  <si>
    <t>KPA 2.6 GESTÃO DO QUADRO DE PESSOAL</t>
  </si>
  <si>
    <r>
      <rPr>
        <b/>
        <sz val="11"/>
        <color rgb="FF434343"/>
        <rFont val="Calibri"/>
      </rPr>
      <t xml:space="preserve">Resultados Esperados da Avaliação
</t>
    </r>
    <r>
      <rPr>
        <i/>
        <sz val="11"/>
        <color rgb="FF434343"/>
        <rFont val="Calibri"/>
      </rPr>
      <t>1. Exista um processo estruturado de alocação de recursos baseado em perfis profissonais requeridos.
2. As atividades de recrutamento e seleção resultem na escolha de pessoas compatíveis com os perfis desejados.
3. Sejam utilizadas informações referentes ao quadro de pessoal existente para promover melhorias na gestão organizacional.</t>
    </r>
  </si>
  <si>
    <t>DOMÍNIO - Gerir Estratégia de Capital Humano</t>
  </si>
  <si>
    <r>
      <rPr>
        <b/>
        <sz val="11"/>
        <color rgb="FF000000"/>
        <rFont val="Calibri"/>
      </rPr>
      <t xml:space="preserve">Descrição
</t>
    </r>
    <r>
      <rPr>
        <sz val="11"/>
        <color rgb="FF000000"/>
        <rFont val="Calibri"/>
      </rPr>
      <t xml:space="preserve">O KPA 2.6 "Gestão do Quadro de Pessoal" visa estabelecer um processo formal de gerenciamento do Quadro de Pessoal, de forma a suprir as Unidades Organizacionais com perfis profissionais necessários ao desenvolvimento do negócio da Empresa, por meio de recrutamento, seleção e alocação de indivíduos qualificados para as atribuições da área.
 </t>
    </r>
  </si>
  <si>
    <t>1. Empregados ou equipes em cada Unidade estão envolvidos em assumir compromissos que equilibram a carga de trabalho com o pessoal disponível.</t>
  </si>
  <si>
    <t>1.P1 Os gestores ​​planejam e coordenam as atividades de suas Unidades de acordo com políticas e procedimentos documentados.</t>
  </si>
  <si>
    <r>
      <rPr>
        <b/>
        <sz val="10"/>
        <color rgb="FF434343"/>
        <rFont val="Arial"/>
      </rPr>
      <t>CO1.</t>
    </r>
    <r>
      <rPr>
        <sz val="10"/>
        <color rgb="FF434343"/>
        <rFont val="Arial"/>
      </rPr>
      <t xml:space="preserve"> A Empresa estabelece e mantém uma política documentada para conduzir suas atividades relativas à gestão do quadro de pessoal?</t>
    </r>
  </si>
  <si>
    <r>
      <rPr>
        <b/>
        <sz val="10"/>
        <color rgb="FF434343"/>
        <rFont val="Arial"/>
      </rPr>
      <t>PP1.</t>
    </r>
    <r>
      <rPr>
        <sz val="10"/>
        <color rgb="FF434343"/>
        <rFont val="Arial"/>
      </rPr>
      <t xml:space="preserve"> Atividades de gestão do quadro nas Unidades são definidas com a assistência e aprovação da area responsável por coordenar essas práticas na Empresa?</t>
    </r>
  </si>
  <si>
    <r>
      <rPr>
        <b/>
        <sz val="10"/>
        <color rgb="FF434343"/>
        <rFont val="Arial"/>
      </rPr>
      <t>AB4.</t>
    </r>
    <r>
      <rPr>
        <sz val="10"/>
        <color rgb="FF434343"/>
        <rFont val="Arial"/>
      </rPr>
      <t xml:space="preserve"> Os empregados que participam das atividades de gestão do quadro de pessoal recebem orientação adequada nessas práticas?</t>
    </r>
  </si>
  <si>
    <r>
      <rPr>
        <b/>
        <sz val="10"/>
        <color rgb="FF434343"/>
        <rFont val="Arial"/>
      </rPr>
      <t xml:space="preserve">AB2. </t>
    </r>
    <r>
      <rPr>
        <sz val="10"/>
        <color rgb="FF434343"/>
        <rFont val="Arial"/>
      </rPr>
      <t>Recursos adequados são fornecidos para a execução de atividades gestão do quadro de pessoal?</t>
    </r>
  </si>
  <si>
    <r>
      <rPr>
        <b/>
        <sz val="10"/>
        <color rgb="FF434343"/>
        <rFont val="Arial"/>
      </rPr>
      <t>PP1.</t>
    </r>
    <r>
      <rPr>
        <sz val="10"/>
        <color rgb="FF434343"/>
        <rFont val="Arial"/>
      </rPr>
      <t xml:space="preserve"> As atividades de recrutamento de pessoal baseiam-se nos conhecimentos, habilidades e atitudes necessários para realizar o trabalho da Unidade?</t>
    </r>
  </si>
  <si>
    <r>
      <rPr>
        <b/>
        <sz val="10"/>
        <color rgb="FF434343"/>
        <rFont val="Arial"/>
      </rPr>
      <t>PP1.</t>
    </r>
    <r>
      <rPr>
        <sz val="10"/>
        <color rgb="FF434343"/>
        <rFont val="Arial"/>
      </rPr>
      <t xml:space="preserve"> As atividades de gestão do quadro de pessoal das Unidades são conduzidas de acordo com as políticas e procedimentos documentados da Empresa?</t>
    </r>
  </si>
  <si>
    <r>
      <rPr>
        <b/>
        <sz val="10"/>
        <color rgb="FF434343"/>
        <rFont val="Arial"/>
      </rPr>
      <t>HCF4.5</t>
    </r>
    <r>
      <rPr>
        <sz val="10"/>
        <color rgb="FF434343"/>
        <rFont val="Arial"/>
      </rPr>
      <t xml:space="preserve"> A Empresa desenvolve e implementa um plano de gestão de talentos para preencher lacunas de pessoal e competência, gerenciar excedentes de pessoal, manter os pontos fortes da força de trabalho existentes e mitigar os riscos?</t>
    </r>
  </si>
  <si>
    <r>
      <rPr>
        <b/>
        <sz val="10"/>
        <color rgb="FF434343"/>
        <rFont val="Arial"/>
      </rPr>
      <t>HCF5.1</t>
    </r>
    <r>
      <rPr>
        <sz val="10"/>
        <color rgb="FF434343"/>
        <rFont val="Arial"/>
      </rPr>
      <t xml:space="preserve"> A Empresa identifica as prioridades de recrutamento com base no Planejamento Estratégico da Organização, Plano da força de trabalho e Estratégias de capital humano?</t>
    </r>
  </si>
  <si>
    <r>
      <rPr>
        <b/>
        <sz val="10"/>
        <color rgb="FF434343"/>
        <rFont val="Arial"/>
      </rPr>
      <t>ME1</t>
    </r>
    <r>
      <rPr>
        <sz val="10"/>
        <color rgb="FF434343"/>
        <rFont val="Arial"/>
      </rPr>
      <t xml:space="preserve"> As medições são realizadas e utilizadas para determinar o desempenho das atividades gestão do quadro de pessoal ?</t>
    </r>
  </si>
  <si>
    <r>
      <rPr>
        <b/>
        <sz val="10"/>
        <color rgb="FF434343"/>
        <rFont val="Arial"/>
      </rPr>
      <t>HCF4.7</t>
    </r>
    <r>
      <rPr>
        <sz val="10"/>
        <color rgb="FF434343"/>
        <rFont val="Arial"/>
      </rPr>
      <t xml:space="preserve"> A Empresa avalia regularmente a eficácia das estratégias de capital humano e dos planos de força de trabalho na abordagem de lacunas e superávits e utiliza o resultado das avaliações para ajustar estratégias e planos?</t>
    </r>
  </si>
  <si>
    <t xml:space="preserve">1.P2 Cada Unidade analisa o trabalho proposto para determinar os conhecimentos e habilidades necessárias.
</t>
  </si>
  <si>
    <r>
      <rPr>
        <b/>
        <sz val="10"/>
        <color rgb="FF434343"/>
        <rFont val="Arial"/>
      </rPr>
      <t>PP2.</t>
    </r>
    <r>
      <rPr>
        <sz val="10"/>
        <color rgb="FF434343"/>
        <rFont val="Arial"/>
      </rPr>
      <t xml:space="preserve"> O trabalho das Unidades é analisado para determinar os tipos de tarefas necessárias para realizá-lo?</t>
    </r>
  </si>
  <si>
    <r>
      <rPr>
        <b/>
        <sz val="10"/>
        <color rgb="FF434343"/>
        <rFont val="Arial"/>
      </rPr>
      <t>PP2.</t>
    </r>
    <r>
      <rPr>
        <sz val="10"/>
        <color rgb="FF434343"/>
        <rFont val="Arial"/>
      </rPr>
      <t xml:space="preserve"> Os conhecimentos, habilidades e atitudes necessárias para realizar o trabalho proposto são identificados?</t>
    </r>
  </si>
  <si>
    <r>
      <rPr>
        <b/>
        <sz val="10"/>
        <color rgb="FF434343"/>
        <rFont val="Arial"/>
      </rPr>
      <t xml:space="preserve">AB1 </t>
    </r>
    <r>
      <rPr>
        <sz val="10"/>
        <color rgb="FF434343"/>
        <rFont val="Arial"/>
      </rPr>
      <t>Dentro de cada Unidade, é atribuída a um responsável a autoridade para garantir que as atividades gestão do quadro de pessoal sejam realizadas?</t>
    </r>
  </si>
  <si>
    <r>
      <rPr>
        <b/>
        <sz val="10"/>
        <color rgb="FF434343"/>
        <rFont val="Arial"/>
      </rPr>
      <t>AB3</t>
    </r>
    <r>
      <rPr>
        <sz val="10"/>
        <color rgb="FF434343"/>
        <rFont val="Arial"/>
      </rPr>
      <t xml:space="preserve"> Os empregados que executam atividades de gestão do quadro de pessoal recebem a preparação em métodos e procedimentos necessários para executar suas responsabilidades?</t>
    </r>
  </si>
  <si>
    <r>
      <rPr>
        <b/>
        <sz val="10"/>
        <color rgb="FF434343"/>
        <rFont val="Arial"/>
      </rPr>
      <t>ME2</t>
    </r>
    <r>
      <rPr>
        <sz val="10"/>
        <color rgb="FF434343"/>
        <rFont val="Arial"/>
      </rPr>
      <t xml:space="preserve"> Medições de atividades de gestão do quadro de pessoal são realizadas e agregadas corporativamente?</t>
    </r>
  </si>
  <si>
    <r>
      <rPr>
        <b/>
        <sz val="10"/>
        <color rgb="FF434343"/>
        <rFont val="Arial"/>
      </rPr>
      <t>VE1.</t>
    </r>
    <r>
      <rPr>
        <sz val="10"/>
        <color rgb="FF434343"/>
        <rFont val="Arial"/>
      </rPr>
      <t xml:space="preserve"> Um responsável na Unidade verifica se as atividades de pessoal são conduzidas de acordo com as políticas, práticas, procedimentos e, quando apropriado, planos documentados da Empresa?</t>
    </r>
  </si>
  <si>
    <t>1.P3 Empregados e equipes  participam dos planejamento das atividades que executarão.</t>
  </si>
  <si>
    <r>
      <rPr>
        <b/>
        <sz val="10"/>
        <color rgb="FF434343"/>
        <rFont val="Arial"/>
      </rPr>
      <t>PP3.</t>
    </r>
    <r>
      <rPr>
        <sz val="10"/>
        <color rgb="FF434343"/>
        <rFont val="Arial"/>
      </rPr>
      <t xml:space="preserve"> Existem diretrizes/orientações de que os gestores das Unidades identifiquem o escopo do trabalho proposto, bem como os produtos ou serviços a serem produzidos e comuniquem essas informações àqueles que executarão o trabalho?</t>
    </r>
  </si>
  <si>
    <r>
      <rPr>
        <b/>
        <sz val="10"/>
        <color rgb="FF434343"/>
        <rFont val="Arial"/>
      </rPr>
      <t>PP3.</t>
    </r>
    <r>
      <rPr>
        <sz val="10"/>
        <color rgb="FF434343"/>
        <rFont val="Arial"/>
      </rPr>
      <t xml:space="preserve">  Existem diretrizes/orientações de que os empregados sejam envolvidos na análise de como o trabalho deverá ser na Unidade?</t>
    </r>
  </si>
  <si>
    <r>
      <rPr>
        <b/>
        <sz val="10"/>
        <color rgb="FF434343"/>
        <rFont val="Arial"/>
      </rPr>
      <t>PP3.</t>
    </r>
    <r>
      <rPr>
        <sz val="10"/>
        <color rgb="FF434343"/>
        <rFont val="Arial"/>
      </rPr>
      <t xml:space="preserve"> Existem diretrizes/orientações de que os empregados sejam envolvidos na revisão do trabalho proposto para a Unidade? </t>
    </r>
  </si>
  <si>
    <r>
      <rPr>
        <b/>
        <sz val="10"/>
        <color rgb="FF434343"/>
        <rFont val="Arial"/>
      </rPr>
      <t>PP3.</t>
    </r>
    <r>
      <rPr>
        <sz val="10"/>
        <color rgb="FF434343"/>
        <rFont val="Arial"/>
      </rPr>
      <t>Existem diretrizes/orientações de que os empregados sejam envolvidos na estimativa dos recursos e cronograma necessários para realizar o trabalho que foram alocados?</t>
    </r>
  </si>
  <si>
    <r>
      <rPr>
        <b/>
        <sz val="10"/>
        <color rgb="FF434343"/>
        <rFont val="Arial"/>
      </rPr>
      <t>INT.</t>
    </r>
    <r>
      <rPr>
        <sz val="10"/>
        <color rgb="FF434343"/>
        <rFont val="Arial"/>
      </rPr>
      <t xml:space="preserve"> Os gestores avaliam se os compromissos de trabalho estão em equilíbrio com os recursos disponíveis na Unidade?</t>
    </r>
  </si>
  <si>
    <t>1.P4 Cada Unidade documenta o planejamento das atividades, visando o equilíbrio com o quadro atual e recursos necessários.</t>
  </si>
  <si>
    <r>
      <rPr>
        <b/>
        <sz val="10"/>
        <color rgb="FF434343"/>
        <rFont val="Arial"/>
      </rPr>
      <t>PP4.</t>
    </r>
    <r>
      <rPr>
        <sz val="10"/>
        <color rgb="FF434343"/>
        <rFont val="Arial"/>
      </rPr>
      <t xml:space="preserve"> Existem diretrizes e orientações para que as Unidades documentem o planejamento de atividades atribuídas aos empregados?</t>
    </r>
  </si>
  <si>
    <r>
      <rPr>
        <b/>
        <sz val="10"/>
        <color rgb="FF434343"/>
        <rFont val="Arial"/>
      </rPr>
      <t>PP4.</t>
    </r>
    <r>
      <rPr>
        <sz val="10"/>
        <color rgb="FF434343"/>
        <rFont val="Arial"/>
      </rPr>
      <t xml:space="preserve"> Existem diretrizes/orientações de que as Unidades somente assumam compromissos para os quais tenham pessoal adequado e recursos?</t>
    </r>
  </si>
  <si>
    <r>
      <rPr>
        <b/>
        <sz val="10"/>
        <color rgb="FF434343"/>
        <rFont val="Arial"/>
      </rPr>
      <t>PP4.</t>
    </r>
    <r>
      <rPr>
        <sz val="10"/>
        <color rgb="FF434343"/>
        <rFont val="Arial"/>
      </rPr>
      <t xml:space="preserve"> Existem diretrizes/orientações de que a quantidade e qualificação das pessoas necessárias para realizar o trabalho devem ser identificadas previamente?</t>
    </r>
  </si>
  <si>
    <r>
      <rPr>
        <b/>
        <sz val="10"/>
        <color rgb="FF434343"/>
        <rFont val="Arial"/>
      </rPr>
      <t xml:space="preserve">INT. </t>
    </r>
    <r>
      <rPr>
        <sz val="10"/>
        <color rgb="FF434343"/>
        <rFont val="Arial"/>
      </rPr>
      <t>Os gestores monitoram as  atividades de sua equipe com o objetivo de verificar a aderência ao cronograma proposto?</t>
    </r>
  </si>
  <si>
    <t>2. Candidatos são recrutados para vagas em aberto.</t>
  </si>
  <si>
    <r>
      <rPr>
        <b/>
        <sz val="10"/>
        <color rgb="FF434343"/>
        <rFont val="Arial"/>
      </rPr>
      <t xml:space="preserve">2.P5 As vagas dentro de uma Unidade são analisadas, documentadas e aprovadas.
</t>
    </r>
    <r>
      <rPr>
        <b/>
        <i/>
        <sz val="10"/>
        <color rgb="FF8E7CC3"/>
        <rFont val="Arial"/>
      </rPr>
      <t xml:space="preserve">Referencial de Boas Práticas:
</t>
    </r>
    <r>
      <rPr>
        <i/>
        <sz val="10"/>
        <color rgb="FF8E7CC3"/>
        <rFont val="Arial"/>
      </rPr>
      <t>Guia SEST -  3.1.1. Dimensionamento do Quadro de Pessoas nas unidades da Matriz e Filial – Caixa
Guia SEST - 3.1.2. Dimensionamento do Quadro de Pessoal na Rede de Agências – Caixa.
Guia SEST- 3.3.1. Programa de Potenciais Gerentes – Petrobras
Guia SEST - 3.3.2. Sistema de Talentos e Oportunidade (TAO) - Banco do Brasil S.A.
Referencial de Boas Práticas
Guia SEST - 3.3.3. Concorrência Seletiva - Banco da Amazônia S.A
Guia SEST - 3.3.4. Programa de Seleção Interna por Competência (PSIC) Caixa</t>
    </r>
  </si>
  <si>
    <r>
      <rPr>
        <b/>
        <sz val="10"/>
        <color rgb="FF434343"/>
        <rFont val="Arial"/>
      </rPr>
      <t>TCU 23.</t>
    </r>
    <r>
      <rPr>
        <sz val="10"/>
        <color rgb="FF434343"/>
        <rFont val="Arial"/>
      </rPr>
      <t xml:space="preserve"> A Empresa define de maneira documentada o quantitativo de pessoal por Unidade Organizacional?</t>
    </r>
  </si>
  <si>
    <r>
      <rPr>
        <b/>
        <sz val="10"/>
        <color rgb="FF434343"/>
        <rFont val="Arial"/>
      </rPr>
      <t>TCU 24.</t>
    </r>
    <r>
      <rPr>
        <sz val="10"/>
        <color rgb="FF434343"/>
        <rFont val="Arial"/>
      </rPr>
      <t xml:space="preserve"> A Empresa utiliza procedimentos técnicos para definir o quantitativo necessário de pessoal por Unidade Organizacional?</t>
    </r>
  </si>
  <si>
    <r>
      <rPr>
        <b/>
        <sz val="10"/>
        <color rgb="FF434343"/>
        <rFont val="Arial"/>
      </rPr>
      <t>TCU 25.</t>
    </r>
    <r>
      <rPr>
        <sz val="10"/>
        <color rgb="FF434343"/>
        <rFont val="Arial"/>
      </rPr>
      <t xml:space="preserve"> A Empresa atualiza, com base em procedimentos técnicos, o quantitativo necessário de pessoal por Unidade Organizacional?</t>
    </r>
  </si>
  <si>
    <r>
      <rPr>
        <b/>
        <sz val="10"/>
        <color rgb="FF434343"/>
        <rFont val="Arial"/>
      </rPr>
      <t xml:space="preserve">PP6. </t>
    </r>
    <r>
      <rPr>
        <sz val="10"/>
        <color rgb="FF434343"/>
        <rFont val="Arial"/>
      </rPr>
      <t>Existem diretrizes e orientações de que quando o trabalho proposto pela Unidade excede a capacidade atual, deverá ser solicitada a abertura de vagas?</t>
    </r>
  </si>
  <si>
    <r>
      <rPr>
        <b/>
        <sz val="10"/>
        <color rgb="FF434343"/>
        <rFont val="Arial"/>
      </rPr>
      <t>PP6.</t>
    </r>
    <r>
      <rPr>
        <sz val="10"/>
        <color rgb="FF434343"/>
        <rFont val="Arial"/>
      </rPr>
      <t xml:space="preserve"> As tarefas a serem realizadas por  vaga em aberto são identificadas e documentadas?</t>
    </r>
  </si>
  <si>
    <r>
      <rPr>
        <b/>
        <sz val="10"/>
        <color rgb="FF434343"/>
        <rFont val="Arial"/>
      </rPr>
      <t>PP6.</t>
    </r>
    <r>
      <rPr>
        <sz val="10"/>
        <color rgb="FF434343"/>
        <rFont val="Arial"/>
      </rPr>
      <t xml:space="preserve"> Características dos candidatos para executar as tarefas relativas a cada vaga são definidas e documentadas?</t>
    </r>
  </si>
  <si>
    <r>
      <rPr>
        <b/>
        <sz val="10"/>
        <color rgb="FF434343"/>
        <rFont val="Arial"/>
      </rPr>
      <t>PP6.</t>
    </r>
    <r>
      <rPr>
        <sz val="10"/>
        <color rgb="FF434343"/>
        <rFont val="Arial"/>
      </rPr>
      <t xml:space="preserve"> As aberturas de vagas são aprovadas de acordo com um procedimento documentado?</t>
    </r>
  </si>
  <si>
    <r>
      <rPr>
        <b/>
        <sz val="10"/>
        <color rgb="FF434343"/>
        <rFont val="Arial"/>
      </rPr>
      <t>INT.</t>
    </r>
    <r>
      <rPr>
        <sz val="10"/>
        <color rgb="FF434343"/>
        <rFont val="Arial"/>
      </rPr>
      <t xml:space="preserve"> O quantitativo de vagas existentes dentro de cada Unidade é revisto periodicamente em função de novas demandas de trabalho ou de mudanças de estrutura?</t>
    </r>
  </si>
  <si>
    <t>2.P6 As vagas em aberto dentro da Empresa são amplamente comunicadas.</t>
  </si>
  <si>
    <r>
      <rPr>
        <b/>
        <sz val="10"/>
        <color rgb="FF434343"/>
        <rFont val="Arial"/>
      </rPr>
      <t>PP7.</t>
    </r>
    <r>
      <rPr>
        <sz val="10"/>
        <color rgb="FF434343"/>
        <rFont val="Arial"/>
      </rPr>
      <t xml:space="preserve"> Meios apropriados são utilizados ​​para comunicar vagas em aberto para que os empregados qualificados possam se candidatar?</t>
    </r>
  </si>
  <si>
    <r>
      <rPr>
        <b/>
        <sz val="10"/>
        <color rgb="FF434343"/>
        <rFont val="Arial"/>
      </rPr>
      <t>INT.</t>
    </r>
    <r>
      <rPr>
        <sz val="10"/>
        <color rgb="FF434343"/>
        <rFont val="Arial"/>
      </rPr>
      <t xml:space="preserve"> Os meios de comunicação são avaliados para verificar sua eficácia na divulgação das vagas disponíveis nas Unidades?</t>
    </r>
  </si>
  <si>
    <r>
      <rPr>
        <b/>
        <sz val="10"/>
        <color rgb="FF434343"/>
        <rFont val="Arial"/>
      </rPr>
      <t xml:space="preserve">2.P7 Unidades com vagas abertas recrutam pessoas qualificadas.
</t>
    </r>
    <r>
      <rPr>
        <i/>
        <sz val="10"/>
        <color rgb="FF8E7CC3"/>
        <rFont val="Arial"/>
      </rPr>
      <t>Referencial de Boas Práticas:
Guia SEST- 3.1.3. Banco de Movimentação de Pessoal (BMOV) – Banco da Amazônia S.A.</t>
    </r>
    <r>
      <rPr>
        <b/>
        <sz val="10"/>
        <color rgb="FF434343"/>
        <rFont val="Arial"/>
      </rPr>
      <t>.</t>
    </r>
  </si>
  <si>
    <r>
      <rPr>
        <b/>
        <sz val="10"/>
        <color rgb="FF434343"/>
        <rFont val="Arial"/>
      </rPr>
      <t>PP8.</t>
    </r>
    <r>
      <rPr>
        <sz val="10"/>
        <color rgb="FF434343"/>
        <rFont val="Arial"/>
      </rPr>
      <t xml:space="preserve"> A área responsável pela gestão do quadro de pessoal coordena ações para atrair candidatos qualificados para vagas em aberto?</t>
    </r>
  </si>
  <si>
    <r>
      <rPr>
        <b/>
        <sz val="10"/>
        <color rgb="FF434343"/>
        <rFont val="Arial"/>
      </rPr>
      <t>PP8.</t>
    </r>
    <r>
      <rPr>
        <sz val="10"/>
        <color rgb="FF434343"/>
        <rFont val="Arial"/>
      </rPr>
      <t xml:space="preserve">  A área responsável pela gestão do quadro de pessoal verifica os requisitos para vagas em aberto? </t>
    </r>
  </si>
  <si>
    <r>
      <rPr>
        <b/>
        <sz val="10"/>
        <color rgb="FF434343"/>
        <rFont val="Arial"/>
      </rPr>
      <t>PP8.</t>
    </r>
    <r>
      <rPr>
        <sz val="10"/>
        <color rgb="FF434343"/>
        <rFont val="Arial"/>
      </rPr>
      <t xml:space="preserve"> A área responsável pela gestão do quadro de pessoal identifica e recruta candidatos qualificados para vagas em aberto?</t>
    </r>
  </si>
  <si>
    <r>
      <rPr>
        <b/>
        <sz val="10"/>
        <color rgb="FF434343"/>
        <rFont val="Arial"/>
      </rPr>
      <t>TCU 83.</t>
    </r>
    <r>
      <rPr>
        <sz val="10"/>
        <color rgb="FF434343"/>
        <rFont val="Arial"/>
      </rPr>
      <t xml:space="preserve"> A Empresa avalia se as atividades de recrutamento e seleção resultaram na escolha de pessoas que apresentam os perfis profissionais requeridos/desejados pela Empresa?</t>
    </r>
  </si>
  <si>
    <t>3. As decisões de recrutamento de pessoal e as atribuições de trabalho são baseadas em uma avaliação das qualificações necessárias.</t>
  </si>
  <si>
    <t xml:space="preserve">3.P8 Um processo e critérios de seleção apropriados são definidos para cada vaga em aberto.
</t>
  </si>
  <si>
    <r>
      <rPr>
        <b/>
        <sz val="10"/>
        <color rgb="FF434343"/>
        <rFont val="Arial"/>
      </rPr>
      <t>PP13.</t>
    </r>
    <r>
      <rPr>
        <sz val="10"/>
        <color rgb="FF434343"/>
        <rFont val="Arial"/>
      </rPr>
      <t xml:space="preserve"> Todo processo de seleção é planejado pela  área responsável pela gestão do quadro, considerando as qualificações necessárias, o respeito aos direitos e a dignidade de cada candidato,  sendo coerente às Leis, Regulamentos e Políticas Organizacionais?</t>
    </r>
  </si>
  <si>
    <r>
      <rPr>
        <b/>
        <sz val="10"/>
        <color rgb="FF434343"/>
        <rFont val="Arial"/>
      </rPr>
      <t>TCU 80.</t>
    </r>
    <r>
      <rPr>
        <sz val="10"/>
        <color rgb="FF434343"/>
        <rFont val="Arial"/>
      </rPr>
      <t xml:space="preserve"> A Empresa define, de maneira documentada e específica, os perfis profissionais desejados/requeridos como objeto de seleção?</t>
    </r>
  </si>
  <si>
    <r>
      <rPr>
        <b/>
        <sz val="10"/>
        <color rgb="FF434343"/>
        <rFont val="Arial"/>
      </rPr>
      <t>TCU 81.</t>
    </r>
    <r>
      <rPr>
        <sz val="10"/>
        <color rgb="FF434343"/>
        <rFont val="Arial"/>
      </rPr>
      <t xml:space="preserve"> A Empresa identifica, de maneira documentada e específica, antes de abrir processo seletivo, a quantidade de novos empregados necessária em cada Unidade Organizacional?</t>
    </r>
  </si>
  <si>
    <r>
      <rPr>
        <b/>
        <sz val="10"/>
        <color rgb="FF434343"/>
        <rFont val="Arial"/>
      </rPr>
      <t>INT.</t>
    </r>
    <r>
      <rPr>
        <sz val="10"/>
        <color rgb="FF434343"/>
        <rFont val="Arial"/>
      </rPr>
      <t xml:space="preserve"> A Área responsável pela gestão do quadro de pessoal avalia o processo de seleção para verificar se foi apropriado para recrutar pessoas e preencher as vagas em aberto?</t>
    </r>
  </si>
  <si>
    <t>3.P9 Cada Unidade, em conjunto com a área responsável pela gestão do quadro, conduz um processo de seleção para cada posição que pretende preencher.</t>
  </si>
  <si>
    <r>
      <rPr>
        <b/>
        <sz val="10"/>
        <color rgb="FF434343"/>
        <rFont val="Arial"/>
      </rPr>
      <t>CO2</t>
    </r>
    <r>
      <rPr>
        <sz val="10"/>
        <color rgb="FF434343"/>
        <rFont val="Arial"/>
      </rPr>
      <t xml:space="preserve"> É atribuída a uma Unidade da Empresa a responsabilidade de auxiliar e aconselhar as Unidades nas atividades e procedimentos da Gestão do Quadro?</t>
    </r>
  </si>
  <si>
    <r>
      <rPr>
        <b/>
        <sz val="10"/>
        <color rgb="FF434343"/>
        <rFont val="Arial"/>
      </rPr>
      <t xml:space="preserve">PP14. </t>
    </r>
    <r>
      <rPr>
        <sz val="10"/>
        <color rgb="FF434343"/>
        <rFont val="Arial"/>
      </rPr>
      <t>O processo de seleção é realizado para obter informações sobre as qualificações e a adequação dos candidatos em relação aos critérios de seleção identificados para a vaga?</t>
    </r>
  </si>
  <si>
    <r>
      <rPr>
        <b/>
        <sz val="10"/>
        <color rgb="FF434343"/>
        <rFont val="Arial"/>
      </rPr>
      <t>PP14.</t>
    </r>
    <r>
      <rPr>
        <sz val="10"/>
        <color rgb="FF434343"/>
        <rFont val="Arial"/>
      </rPr>
      <t xml:space="preserve"> Os candidatos recebem informações sobre as tarefas, características e condições de trabalho para ajudá-los na avaliação de sua adequação para a vaga?</t>
    </r>
  </si>
  <si>
    <r>
      <rPr>
        <b/>
        <sz val="10"/>
        <color rgb="FF434343"/>
        <rFont val="Arial"/>
      </rPr>
      <t>PP14.</t>
    </r>
    <r>
      <rPr>
        <sz val="10"/>
        <color rgb="FF434343"/>
        <rFont val="Arial"/>
      </rPr>
      <t xml:space="preserve"> A documentação do processo de seleção é sistematicamente mantida de acordo com um procedimento?</t>
    </r>
  </si>
  <si>
    <r>
      <rPr>
        <b/>
        <sz val="10"/>
        <color rgb="FF434343"/>
        <rFont val="Arial"/>
      </rPr>
      <t>HCF5.4</t>
    </r>
    <r>
      <rPr>
        <sz val="10"/>
        <color rgb="FF434343"/>
        <rFont val="Arial"/>
      </rPr>
      <t xml:space="preserve"> A Empresa envolve os gerentes no planejamento e implementação do recrutamento e seleção de suas Áreas?</t>
    </r>
  </si>
  <si>
    <r>
      <rPr>
        <b/>
        <sz val="10"/>
        <color rgb="FF434343"/>
        <rFont val="Arial"/>
      </rPr>
      <t>GOP4124.</t>
    </r>
    <r>
      <rPr>
        <sz val="10"/>
        <color rgb="FF434343"/>
        <rFont val="Arial"/>
      </rPr>
      <t xml:space="preserve"> A Empresa monitora conjunto de indicadores relevantes sobre a distribuição da força de trabalho nas Unidades?</t>
    </r>
  </si>
  <si>
    <r>
      <rPr>
        <b/>
        <sz val="10"/>
        <color rgb="FF434343"/>
        <rFont val="Arial"/>
      </rPr>
      <t>3.P10</t>
    </r>
    <r>
      <rPr>
        <b/>
        <sz val="10"/>
        <color rgb="FF434343"/>
        <rFont val="Arial"/>
      </rPr>
      <t xml:space="preserve"> As vagas são oferecidas com definição de habilidades e qualificações necessárias</t>
    </r>
  </si>
  <si>
    <r>
      <rPr>
        <b/>
        <sz val="10"/>
        <color rgb="FF434343"/>
        <rFont val="Arial"/>
      </rPr>
      <t>PP15.</t>
    </r>
    <r>
      <rPr>
        <sz val="10"/>
        <color rgb="FF434343"/>
        <rFont val="Arial"/>
      </rPr>
      <t xml:space="preserve"> Todos os candidatos são analisados em relação à sua qualificação para a vaga em aberto, sendo selecionado aquele cujas habilidades e outros atributos válidos se encaixem melhor para o preenchimento dessa vaga?</t>
    </r>
  </si>
  <si>
    <r>
      <rPr>
        <b/>
        <sz val="10"/>
        <color rgb="FF434343"/>
        <rFont val="Arial"/>
      </rPr>
      <t>PP15.</t>
    </r>
    <r>
      <rPr>
        <sz val="10"/>
        <color rgb="FF434343"/>
        <rFont val="Arial"/>
      </rPr>
      <t xml:space="preserve"> O feedback em relação ao resultado é fornecido a todos os candidatos que participaram do processo de seleção?</t>
    </r>
  </si>
  <si>
    <r>
      <rPr>
        <b/>
        <sz val="10"/>
        <color rgb="FF434343"/>
        <rFont val="Arial"/>
      </rPr>
      <t>INT.</t>
    </r>
    <r>
      <rPr>
        <sz val="10"/>
        <color rgb="FF434343"/>
        <rFont val="Arial"/>
      </rPr>
      <t xml:space="preserve"> É realizada a avaliação das vagas oferecidas para garantir que  a definição das habilidades e qualificações necessárias para seu preenchimento esteja de acordo com as políticas da Empresa?</t>
    </r>
  </si>
  <si>
    <t>4. Os empregados são transferidos dentro da Empresa de maneira ordenada.</t>
  </si>
  <si>
    <t>4.P11 As atividades desenvolvidas pelos empregados são gerenciadas para que haja um equilíbrio, evitando a sobrecarga de trabalho.</t>
  </si>
  <si>
    <r>
      <rPr>
        <b/>
        <sz val="10"/>
        <color rgb="FF434343"/>
        <rFont val="Arial"/>
      </rPr>
      <t>PP16.</t>
    </r>
    <r>
      <rPr>
        <sz val="10"/>
        <color rgb="FF434343"/>
        <rFont val="Arial"/>
      </rPr>
      <t xml:space="preserve"> A carga de trabalho individual é avaliada periodicamente para garantir que seja balanceada e ajustes sejam realizados, quando necessário,  para evitar a sobrecarga?</t>
    </r>
  </si>
  <si>
    <r>
      <rPr>
        <b/>
        <sz val="10"/>
        <color rgb="FF434343"/>
        <rFont val="Arial"/>
      </rPr>
      <t>INT.</t>
    </r>
    <r>
      <rPr>
        <sz val="10"/>
        <color rgb="FF434343"/>
        <rFont val="Arial"/>
      </rPr>
      <t xml:space="preserve"> As atividades desenvolvidas pelos  empregados são avaliadas  para garantir que sejam distribuidas com  equilíbrio, evitando sobrecarga de trabalho?</t>
    </r>
  </si>
  <si>
    <r>
      <rPr>
        <b/>
        <sz val="10"/>
        <color rgb="FF434343"/>
        <rFont val="Arial"/>
      </rPr>
      <t xml:space="preserve">4.P12 A Empresa age de maneira a atrair o candidato selecionado por concurso público.
</t>
    </r>
    <r>
      <rPr>
        <b/>
        <i/>
        <sz val="10"/>
        <color rgb="FF8E7CC3"/>
        <rFont val="Arial"/>
      </rPr>
      <t xml:space="preserve">Referencial de Boas Práticas:
</t>
    </r>
    <r>
      <rPr>
        <i/>
        <sz val="10"/>
        <color rgb="FF8E7CC3"/>
        <rFont val="Arial"/>
      </rPr>
      <t>Guia SEST- 1.1.1. Contratação de instituição para a realização de concurso público - Ebserh
Guia SEST- 1.1.2. Critérios para elaboração de edital de concursos públicos – formato de provas, critérios de pontuação, requisitos e perfil – Ebserh</t>
    </r>
  </si>
  <si>
    <r>
      <rPr>
        <b/>
        <sz val="10"/>
        <color rgb="FF434343"/>
        <rFont val="Arial"/>
      </rPr>
      <t>PP17.</t>
    </r>
    <r>
      <rPr>
        <sz val="10"/>
        <color rgb="FF434343"/>
        <rFont val="Arial"/>
      </rPr>
      <t xml:space="preserve"> O processo de admissão prevê a contratação dentro de um prazo razoável, de modo a atrair os candidatos selecionados por meio de concurso público?</t>
    </r>
  </si>
  <si>
    <r>
      <rPr>
        <b/>
        <sz val="10"/>
        <color rgb="FF434343"/>
        <rFont val="Arial"/>
      </rPr>
      <t>PP17.</t>
    </r>
    <r>
      <rPr>
        <sz val="10"/>
        <color rgb="FF434343"/>
        <rFont val="Arial"/>
      </rPr>
      <t xml:space="preserve"> A Unidade de contratação tenta atender as expectativas do candidato selecionado em relação à área em que será alocado?</t>
    </r>
  </si>
  <si>
    <r>
      <rPr>
        <b/>
        <sz val="10"/>
        <color rgb="FF434343"/>
        <rFont val="Arial"/>
      </rPr>
      <t>INT.</t>
    </r>
    <r>
      <rPr>
        <sz val="10"/>
        <color rgb="FF434343"/>
        <rFont val="Arial"/>
      </rPr>
      <t xml:space="preserve"> O processo de admissão é monitorado para garantir que ocorra de acordo com o prazo estabelecido?</t>
    </r>
  </si>
  <si>
    <r>
      <rPr>
        <b/>
        <sz val="10"/>
        <color rgb="FF434343"/>
        <rFont val="Arial"/>
      </rPr>
      <t>4.P13</t>
    </r>
    <r>
      <rPr>
        <b/>
        <sz val="10"/>
        <color rgb="FF434343"/>
        <rFont val="Arial"/>
      </rPr>
      <t xml:space="preserve"> O candidato selecionado é alocado em seu posto de trabalho.</t>
    </r>
  </si>
  <si>
    <r>
      <rPr>
        <b/>
        <sz val="10"/>
        <color rgb="FF434343"/>
        <rFont val="Arial"/>
      </rPr>
      <t>PP18.</t>
    </r>
    <r>
      <rPr>
        <sz val="10"/>
        <color rgb="FF434343"/>
        <rFont val="Arial"/>
      </rPr>
      <t xml:space="preserve"> O empregado recém contratado é ambientado ao trabalho, de maneira que lhe sejam informados aspectos relevantes da Empresa e da área em que irá atuar?</t>
    </r>
  </si>
  <si>
    <r>
      <rPr>
        <b/>
        <sz val="10"/>
        <color rgb="FF434343"/>
        <rFont val="Arial"/>
      </rPr>
      <t>PP18.</t>
    </r>
    <r>
      <rPr>
        <sz val="10"/>
        <color rgb="FF434343"/>
        <rFont val="Arial"/>
      </rPr>
      <t xml:space="preserve"> São atribuídas responsabilidades ao novo empregado quando de sua alocação no posto de trabalho?</t>
    </r>
  </si>
  <si>
    <r>
      <rPr>
        <b/>
        <sz val="10"/>
        <color rgb="FF434343"/>
        <rFont val="Arial"/>
      </rPr>
      <t>INT.</t>
    </r>
    <r>
      <rPr>
        <sz val="10"/>
        <color rgb="FF434343"/>
        <rFont val="Arial"/>
      </rPr>
      <t xml:space="preserve"> É realizado o monitoramento do processo de  ambientação do candidato para verificar possíveis desvios e corrigí-los tempestivamente? </t>
    </r>
  </si>
  <si>
    <r>
      <rPr>
        <b/>
        <sz val="10"/>
        <color rgb="FF434343"/>
        <rFont val="Arial"/>
      </rPr>
      <t>4.P14</t>
    </r>
    <r>
      <rPr>
        <b/>
        <sz val="10"/>
        <color rgb="FF434343"/>
        <rFont val="Arial"/>
      </rPr>
      <t xml:space="preserve"> A redução da força de trabalho e outras atividades de realocação, quando requeridas, são conduzidas de acordo com as políticas e procedimentos da Empresa.</t>
    </r>
  </si>
  <si>
    <r>
      <rPr>
        <b/>
        <sz val="10"/>
        <color rgb="FF434343"/>
        <rFont val="Arial"/>
      </rPr>
      <t>PP19.</t>
    </r>
    <r>
      <rPr>
        <sz val="10"/>
        <color rgb="FF434343"/>
        <rFont val="Arial"/>
      </rPr>
      <t xml:space="preserve"> Os conhecimentos e as habilidades a serem mantidos, caso ocorra uma redução do quadro de pessoal ou a necessidade de realocações, são identificados?</t>
    </r>
  </si>
  <si>
    <r>
      <rPr>
        <b/>
        <sz val="10"/>
        <color rgb="FF434343"/>
        <rFont val="Arial"/>
      </rPr>
      <t>PP19.</t>
    </r>
    <r>
      <rPr>
        <sz val="10"/>
        <color rgb="FF434343"/>
        <rFont val="Arial"/>
      </rPr>
      <t xml:space="preserve"> Os critérios para reter ou liberar empregados para outras Unidades são definidos?</t>
    </r>
  </si>
  <si>
    <r>
      <rPr>
        <b/>
        <sz val="10"/>
        <color rgb="FF434343"/>
        <rFont val="Arial"/>
      </rPr>
      <t>PP19.</t>
    </r>
    <r>
      <rPr>
        <sz val="10"/>
        <color rgb="FF434343"/>
        <rFont val="Arial"/>
      </rPr>
      <t xml:space="preserve"> As atividades de redução do quadro de pessoal são realizadas de acordo com um procedimento documentado?</t>
    </r>
  </si>
  <si>
    <r>
      <rPr>
        <b/>
        <sz val="10"/>
        <color rgb="FF434343"/>
        <rFont val="Arial"/>
      </rPr>
      <t>PP19.</t>
    </r>
    <r>
      <rPr>
        <sz val="10"/>
        <color rgb="FF434343"/>
        <rFont val="Arial"/>
      </rPr>
      <t xml:space="preserve"> A redução do quadro de pessoal e as atividades de realocação são revisadas para garantir que os direitos e a dignidade de cada empregado sejam alinhadas com todas as leis aplicáveis, regulamentos e políticas organizacionais?</t>
    </r>
  </si>
  <si>
    <r>
      <rPr>
        <b/>
        <sz val="10"/>
        <color rgb="FF434343"/>
        <rFont val="Arial"/>
      </rPr>
      <t>PP19.</t>
    </r>
    <r>
      <rPr>
        <sz val="10"/>
        <color rgb="FF434343"/>
        <rFont val="Arial"/>
      </rPr>
      <t xml:space="preserve"> As atividades de redução do quadro de pessoal e realocação de empregados  são comunicadas aos afetados?</t>
    </r>
  </si>
  <si>
    <r>
      <rPr>
        <b/>
        <sz val="10"/>
        <color rgb="FF434343"/>
        <rFont val="Arial"/>
      </rPr>
      <t>PP19.</t>
    </r>
    <r>
      <rPr>
        <sz val="10"/>
        <color rgb="FF434343"/>
        <rFont val="Arial"/>
      </rPr>
      <t xml:space="preserve"> A demissão de empregados é tratada de acordo com um procedimento documentado?</t>
    </r>
  </si>
  <si>
    <r>
      <rPr>
        <b/>
        <sz val="10"/>
        <color rgb="FF434343"/>
        <rFont val="Arial"/>
      </rPr>
      <t>TCU 84.</t>
    </r>
    <r>
      <rPr>
        <sz val="10"/>
        <color rgb="FF434343"/>
        <rFont val="Arial"/>
      </rPr>
      <t xml:space="preserve"> A Empresa movimenta internamente os indivíduos com base na comparação entre o quantitativo atual de pessoal e o quantitativo de referência de pessoal das Unidades Organizacionais?</t>
    </r>
  </si>
  <si>
    <r>
      <rPr>
        <b/>
        <sz val="10"/>
        <color rgb="FF434343"/>
        <rFont val="Arial"/>
      </rPr>
      <t>TCU 89.</t>
    </r>
    <r>
      <rPr>
        <sz val="10"/>
        <color rgb="FF434343"/>
        <rFont val="Arial"/>
      </rPr>
      <t xml:space="preserve"> A Empresa executa procedimentos para identificar as causas que influenciam a movimentação dos empregados?</t>
    </r>
  </si>
  <si>
    <r>
      <rPr>
        <b/>
        <sz val="10"/>
        <color rgb="FF434343"/>
        <rFont val="Arial"/>
      </rPr>
      <t>TCU 90.</t>
    </r>
    <r>
      <rPr>
        <sz val="10"/>
        <color rgb="FF434343"/>
        <rFont val="Arial"/>
      </rPr>
      <t xml:space="preserve"> A Empresa utiliza as informações relativas às causas de movimentação interna para promover melhorias na gestão organizacional?</t>
    </r>
  </si>
  <si>
    <r>
      <rPr>
        <b/>
        <sz val="10"/>
        <color rgb="FF434343"/>
        <rFont val="Arial"/>
      </rPr>
      <t>INT.</t>
    </r>
    <r>
      <rPr>
        <sz val="10"/>
        <color rgb="FF434343"/>
        <rFont val="Arial"/>
      </rPr>
      <t xml:space="preserve"> Os conhecimentos e habilidades a serem retidos em  processos de redução da força de trabalho e atividades de realocação são avaliados para garantir a continuidade das atividades da Empresa ou da Unidade?</t>
    </r>
  </si>
  <si>
    <r>
      <rPr>
        <b/>
        <sz val="10"/>
        <color rgb="FF434343"/>
        <rFont val="Arial"/>
      </rPr>
      <t>4.P15</t>
    </r>
    <r>
      <rPr>
        <b/>
        <sz val="10"/>
        <color rgb="FF434343"/>
        <rFont val="Arial"/>
      </rPr>
      <t xml:space="preserve"> Dispensas por desempenho insatisfatório são conduzidas de acordo com as políticas e procedimentos da Empresa.</t>
    </r>
  </si>
  <si>
    <r>
      <rPr>
        <b/>
        <sz val="10"/>
        <color rgb="FF434343"/>
        <rFont val="Arial"/>
      </rPr>
      <t xml:space="preserve">PP20. </t>
    </r>
    <r>
      <rPr>
        <sz val="10"/>
        <color rgb="FF434343"/>
        <rFont val="Arial"/>
      </rPr>
      <t>Os empregados são informados sobre comportamentos e desempenho que podem resultar em demissão?</t>
    </r>
  </si>
  <si>
    <r>
      <rPr>
        <b/>
        <sz val="10"/>
        <color rgb="FF434343"/>
        <rFont val="Arial"/>
      </rPr>
      <t>PP20.</t>
    </r>
    <r>
      <rPr>
        <sz val="10"/>
        <color rgb="FF434343"/>
        <rFont val="Arial"/>
      </rPr>
      <t xml:space="preserve"> Comportamentos inadequados ou desempenho que podem resultar em demissão são documentados e discutidos com o empregado?</t>
    </r>
  </si>
  <si>
    <r>
      <rPr>
        <b/>
        <sz val="10"/>
        <color rgb="FF434343"/>
        <rFont val="Arial"/>
      </rPr>
      <t>PP20.</t>
    </r>
    <r>
      <rPr>
        <sz val="10"/>
        <color rgb="FF434343"/>
        <rFont val="Arial"/>
      </rPr>
      <t xml:space="preserve"> A demissão de um empregado é realizada de acordo com um procedimento documentado?</t>
    </r>
  </si>
  <si>
    <r>
      <rPr>
        <b/>
        <sz val="10"/>
        <color rgb="FF434343"/>
        <rFont val="Arial"/>
      </rPr>
      <t>PP20.</t>
    </r>
    <r>
      <rPr>
        <sz val="10"/>
        <color rgb="FF434343"/>
        <rFont val="Arial"/>
      </rPr>
      <t xml:space="preserve"> A decisão de dispensar um empregado é revisada e aprovada pela chefia imediatamente superior e pela Área de Gestão de Pessoas antes que as ações sejam tomadas?</t>
    </r>
  </si>
  <si>
    <r>
      <rPr>
        <b/>
        <sz val="10"/>
        <color rgb="FF434343"/>
        <rFont val="Arial"/>
      </rPr>
      <t>4.P16</t>
    </r>
    <r>
      <rPr>
        <b/>
        <sz val="10"/>
        <color rgb="FF434343"/>
        <rFont val="Arial"/>
      </rPr>
      <t xml:space="preserve"> As causas de demissão voluntária são identificadas e tratadas.</t>
    </r>
  </si>
  <si>
    <r>
      <rPr>
        <b/>
        <sz val="10"/>
        <color rgb="FF434343"/>
        <rFont val="Arial"/>
      </rPr>
      <t>PP21.</t>
    </r>
    <r>
      <rPr>
        <sz val="10"/>
        <color rgb="FF434343"/>
        <rFont val="Arial"/>
      </rPr>
      <t xml:space="preserve"> A(s) causa (s) para demissão voluntária e as melhorias que poderiam ser realizadas para a Unidade ou para a Empresa são identificadas por meio de entrevistas de desligamento?</t>
    </r>
  </si>
  <si>
    <r>
      <rPr>
        <b/>
        <sz val="10"/>
        <color rgb="FF434343"/>
        <rFont val="Arial"/>
      </rPr>
      <t>PP21.</t>
    </r>
    <r>
      <rPr>
        <sz val="10"/>
        <color rgb="FF434343"/>
        <rFont val="Arial"/>
      </rPr>
      <t xml:space="preserve"> Quando as causas de demissão voluntária são identificadas, ações corretivas são tomadas?</t>
    </r>
  </si>
  <si>
    <t>KPA 3.7 PLANEJAMENTO DA FORÇA DO TRABALHO</t>
  </si>
  <si>
    <r>
      <rPr>
        <b/>
        <sz val="10"/>
        <color rgb="FF434343"/>
        <rFont val="Calibri"/>
      </rPr>
      <t>Resultados Esperados da Avaliação</t>
    </r>
    <r>
      <rPr>
        <sz val="10"/>
        <color rgb="FF434343"/>
        <rFont val="Calibri"/>
      </rPr>
      <t xml:space="preserve">
</t>
    </r>
    <r>
      <rPr>
        <i/>
        <sz val="10"/>
        <color rgb="FF434343"/>
        <rFont val="Calibri"/>
      </rPr>
      <t>1. Redução das lacunas entre os perfis disponíveis e os requeridos para atingir os objetivos organizacionais atuais e futuros;
2. Plano Estratégico de Gestão do Quadro de Pessoal com alinhamento com a estratégia organizacional;
3. Identificação e antecipação de necessidades de competências para os Serviços de missão crítica e para tendências de novos negócios e produtos.
4. Planos de Sucessão desenvolvidos para garantir o provimento de candidatos qualificados.</t>
    </r>
  </si>
  <si>
    <r>
      <rPr>
        <b/>
        <sz val="11"/>
        <color rgb="FF000000"/>
        <rFont val="Calibri"/>
      </rPr>
      <t xml:space="preserve">Descrição
</t>
    </r>
    <r>
      <rPr>
        <sz val="11"/>
        <color rgb="FF000000"/>
        <rFont val="Calibri"/>
      </rPr>
      <t>O objetivo do Planejamento da Força de Trabalho é coordenar as atividades da força de trabalho com as necessidades de negócios atuais e futuras, tanto no nível organizacional quanto no nível da Unidade.</t>
    </r>
  </si>
  <si>
    <t>1. Objetivos mensuráveis ​​para a capacidade de cada uma das competências da força de trabalho da Empresa são definidos.</t>
  </si>
  <si>
    <r>
      <rPr>
        <b/>
        <sz val="10"/>
        <color rgb="FF434343"/>
        <rFont val="Arial"/>
      </rPr>
      <t>1.P1 As necessidades atuais e estratégicas da força de trabalho da Empresa são documentadas.</t>
    </r>
    <r>
      <rPr>
        <i/>
        <sz val="10"/>
        <color rgb="FF434343"/>
        <rFont val="Arial"/>
      </rPr>
      <t xml:space="preserve">
</t>
    </r>
  </si>
  <si>
    <r>
      <rPr>
        <b/>
        <sz val="10"/>
        <color rgb="FF434343"/>
        <rFont val="Arial"/>
      </rPr>
      <t xml:space="preserve">CO1 </t>
    </r>
    <r>
      <rPr>
        <sz val="10"/>
        <color rgb="FF434343"/>
        <rFont val="Arial"/>
      </rPr>
      <t>A Empresa estabelece e mantém uma política documentada para conduzir suas atividades de Planejamento da Força de Trabalho?</t>
    </r>
  </si>
  <si>
    <r>
      <rPr>
        <b/>
        <sz val="10"/>
        <color rgb="FF434343"/>
        <rFont val="Arial"/>
      </rPr>
      <t>CO2</t>
    </r>
    <r>
      <rPr>
        <sz val="10"/>
        <color rgb="FF434343"/>
        <rFont val="Arial"/>
      </rPr>
      <t xml:space="preserve"> É atribuída a uma Unidade Organizacional a responsabilidade por coordenar as atividades de planejamento da Força de Trabalho em toda a Empresa?</t>
    </r>
  </si>
  <si>
    <r>
      <rPr>
        <b/>
        <sz val="10"/>
        <color rgb="FF434343"/>
        <rFont val="Arial"/>
      </rPr>
      <t>PP1.</t>
    </r>
    <r>
      <rPr>
        <sz val="10"/>
        <color rgb="FF434343"/>
        <rFont val="Arial"/>
      </rPr>
      <t xml:space="preserve"> A Empresa documenta as necessidades de força de trabalho do seu quadro atual de modo a identificar a quantidade de pessoas e competências necessárias para realizar o trabalho das Unidades?</t>
    </r>
  </si>
  <si>
    <r>
      <rPr>
        <b/>
        <sz val="10"/>
        <color rgb="FF434343"/>
        <rFont val="Arial"/>
      </rPr>
      <t xml:space="preserve">PP1. </t>
    </r>
    <r>
      <rPr>
        <sz val="10"/>
        <color rgb="FF434343"/>
        <rFont val="Arial"/>
      </rPr>
      <t>Há um levantamento formalizado pela Empresa que antecipe as necessidades estratégicas de força de trabalho, a partir de informações de suas futuras atividades empresariais?</t>
    </r>
  </si>
  <si>
    <r>
      <rPr>
        <b/>
        <sz val="10"/>
        <color rgb="FF434343"/>
        <rFont val="Arial"/>
      </rPr>
      <t>PP2.</t>
    </r>
    <r>
      <rPr>
        <sz val="10"/>
        <color rgb="FF434343"/>
        <rFont val="Arial"/>
      </rPr>
      <t xml:space="preserve"> A Empresa estabelece objetivos mensuráveis para o desenvolvimento das competências necessárias da força de trabalho, observando a aderência aos objetivos organizacionais; inclusão nos planos de desenvolvimento de competências dos empregados; e revisão quando necessário?</t>
    </r>
  </si>
  <si>
    <r>
      <rPr>
        <b/>
        <sz val="10"/>
        <color rgb="FF434343"/>
        <rFont val="Arial"/>
      </rPr>
      <t xml:space="preserve">AB3 </t>
    </r>
    <r>
      <rPr>
        <sz val="10"/>
        <color rgb="FF434343"/>
        <rFont val="Arial"/>
      </rPr>
      <t>Recursos adequados são fornecidos para executar atividades de Planejamento da Força de Trabalho?</t>
    </r>
  </si>
  <si>
    <r>
      <rPr>
        <b/>
        <sz val="10"/>
        <color rgb="FF434343"/>
        <rFont val="Arial"/>
      </rPr>
      <t>INT.</t>
    </r>
    <r>
      <rPr>
        <sz val="10"/>
        <color rgb="FF434343"/>
        <rFont val="Arial"/>
      </rPr>
      <t xml:space="preserve"> As necessidades de força de trabalho estratégica são constantemente acompanhadas para identificar tempestivamente as ações a serem adotadas visando suprir essas necessidades?</t>
    </r>
  </si>
  <si>
    <t xml:space="preserve">2. A Empresa planeja as competências da força de trabalho necessárias para executar suas atividades atuais e futuras.
</t>
  </si>
  <si>
    <r>
      <rPr>
        <b/>
        <sz val="10"/>
        <color rgb="FF434343"/>
        <rFont val="Arial"/>
      </rPr>
      <t>2.P2</t>
    </r>
    <r>
      <rPr>
        <b/>
        <sz val="10"/>
        <color rgb="FF434343"/>
        <rFont val="Arial"/>
      </rPr>
      <t xml:space="preserve"> Um plano de desenvolvimento é produzido para cada uma das competências selecionadas da força de trabalho da Empresa.</t>
    </r>
  </si>
  <si>
    <r>
      <rPr>
        <b/>
        <sz val="10"/>
        <color rgb="FF434343"/>
        <rFont val="Arial"/>
      </rPr>
      <t xml:space="preserve">PP3. </t>
    </r>
    <r>
      <rPr>
        <sz val="10"/>
        <color rgb="FF434343"/>
        <rFont val="Arial"/>
      </rPr>
      <t>Um plano de desenvolvimento é produzido para cada uma das competências selecionadas da força de trabalho da Empresa?</t>
    </r>
  </si>
  <si>
    <r>
      <rPr>
        <b/>
        <sz val="10"/>
        <color rgb="FF434343"/>
        <rFont val="Arial"/>
      </rPr>
      <t>PP4.</t>
    </r>
    <r>
      <rPr>
        <sz val="10"/>
        <color rgb="FF434343"/>
        <rFont val="Arial"/>
      </rPr>
      <t xml:space="preserve"> Os planos de desenvolvimento de competências são periodicamente revisados, a fim de avaliar o progresso no desenvolvimento de competências e tomar ações corretivas?
</t>
    </r>
  </si>
  <si>
    <r>
      <rPr>
        <b/>
        <sz val="10"/>
        <color rgb="FF434343"/>
        <rFont val="Arial"/>
      </rPr>
      <t>PP4.</t>
    </r>
    <r>
      <rPr>
        <sz val="10"/>
        <color rgb="FF434343"/>
        <rFont val="Arial"/>
      </rPr>
      <t xml:space="preserve"> Os planos de desenvolvimento de competências são revisados de acordo com procedimentos documentados?</t>
    </r>
  </si>
  <si>
    <r>
      <rPr>
        <b/>
        <sz val="10"/>
        <color rgb="FF434343"/>
        <rFont val="Arial"/>
      </rPr>
      <t xml:space="preserve">2.P3 A Empresa estabelece um plano estratégico da força de trabalho para orientar suas práticas e atividades de gerenciamento de força de trabalho.
</t>
    </r>
    <r>
      <rPr>
        <b/>
        <i/>
        <sz val="10"/>
        <color rgb="FF8E7CC3"/>
        <rFont val="Arial"/>
      </rPr>
      <t xml:space="preserve">Referencial de Boas Práticas: 
</t>
    </r>
    <r>
      <rPr>
        <i/>
        <sz val="10"/>
        <color rgb="FF8E7CC3"/>
        <rFont val="Arial"/>
      </rPr>
      <t>Guia SEST - 5.4.2. Governança em Gestão de Pessoas - Petrobrás.
Guia SEST - 5.4.1. Comitê de Gestão de Pessoas - BNDES.
Guia SEST - 5.5.3. Painel Gerencial de RH (PGRH) Petrobras.</t>
    </r>
  </si>
  <si>
    <r>
      <rPr>
        <b/>
        <sz val="10"/>
        <color rgb="FF434343"/>
        <rFont val="Arial"/>
      </rPr>
      <t>PP5.</t>
    </r>
    <r>
      <rPr>
        <sz val="10"/>
        <color rgb="FF434343"/>
        <rFont val="Arial"/>
      </rPr>
      <t xml:space="preserve"> O plano estratégico da força de trabalho da Empresa fornece requisitos de longo prazo para a expansão ou redução de competências da força de trabalho, a fim de orientar o desenvolvimento de práticas baseadas em competência?</t>
    </r>
  </si>
  <si>
    <r>
      <rPr>
        <b/>
        <sz val="10"/>
        <color rgb="FF434343"/>
        <rFont val="Arial"/>
      </rPr>
      <t xml:space="preserve">PP5. </t>
    </r>
    <r>
      <rPr>
        <sz val="10"/>
        <color rgb="FF434343"/>
        <rFont val="Arial"/>
      </rPr>
      <t>O plano estratégico da força de trabalho inclui a avaliação de risco da capacidade da Empresa de reter a força de trabalho necessária para conduzir seus negócios futuros?</t>
    </r>
  </si>
  <si>
    <r>
      <rPr>
        <b/>
        <sz val="10"/>
        <color rgb="FF434343"/>
        <rFont val="Arial"/>
      </rPr>
      <t>HCF4.1.</t>
    </r>
    <r>
      <rPr>
        <sz val="10"/>
        <color rgb="FF434343"/>
        <rFont val="Arial"/>
      </rPr>
      <t xml:space="preserve"> A Empresa possui um plano de força de trabalho que se vincula diretamente aos seus planos de desempenho estratégico e identifica as necessidades atuais e futuras de capital humano e as competências necessárias para buscar o alcance de sua visão?</t>
    </r>
  </si>
  <si>
    <r>
      <rPr>
        <b/>
        <sz val="10"/>
        <color rgb="FF434343"/>
        <rFont val="Arial"/>
      </rPr>
      <t>HCF4.6.</t>
    </r>
    <r>
      <rPr>
        <sz val="10"/>
        <color rgb="FF434343"/>
        <rFont val="Arial"/>
      </rPr>
      <t xml:space="preserve"> A Empresa utiliza técnicas para fechar lacunas de pessoal e competência, como redesenho de cargos, reestruturação organizacional, treinamento on the job em outras áreas paralelas ou uso de tecnologia?</t>
    </r>
  </si>
  <si>
    <r>
      <rPr>
        <b/>
        <sz val="10"/>
        <color rgb="FF434343"/>
        <rFont val="Arial"/>
      </rPr>
      <t>TCU 35.</t>
    </r>
    <r>
      <rPr>
        <sz val="10"/>
        <color rgb="FF434343"/>
        <rFont val="Arial"/>
      </rPr>
      <t xml:space="preserve"> A Empresa identifica lacunas entre os perfis profissionais apresentados pela equipe da Unidade de Gestão de Pessoas e os requeridos/desejados?</t>
    </r>
  </si>
  <si>
    <r>
      <rPr>
        <b/>
        <sz val="10"/>
        <color rgb="FF434343"/>
        <rFont val="Arial"/>
      </rPr>
      <t>HCF1.3</t>
    </r>
    <r>
      <rPr>
        <sz val="10"/>
        <color rgb="FF434343"/>
        <rFont val="Arial"/>
      </rPr>
      <t xml:space="preserve"> A Área de Gestão de Pessoas analisa o plano estratégico da Empresa para identificar expectativas quanto à força de trabalho e ao gerenciamento de capital humano, a fim de subsidiar os gestores em relação às implicações que podem afetar o atingimento de seus planos?</t>
    </r>
  </si>
  <si>
    <r>
      <rPr>
        <b/>
        <sz val="10"/>
        <color rgb="FF434343"/>
        <rFont val="Arial"/>
      </rPr>
      <t>TCU 93.</t>
    </r>
    <r>
      <rPr>
        <sz val="10"/>
        <color rgb="FF434343"/>
        <rFont val="Arial"/>
      </rPr>
      <t xml:space="preserve"> A Empresa monitora conjunto de indicadores relevantes sobre sua força de trabalho (ex. índices de absenteísmo, índices de rotatividade, projeções de aposentadoria, etc.)?</t>
    </r>
  </si>
  <si>
    <r>
      <rPr>
        <b/>
        <sz val="10"/>
        <color rgb="FF434343"/>
        <rFont val="Arial"/>
      </rPr>
      <t xml:space="preserve">2.P4 A Empresa desenvolve planos de sucessão para suas posições-chave.
</t>
    </r>
    <r>
      <rPr>
        <b/>
        <i/>
        <sz val="9"/>
        <color rgb="FF674EA7"/>
        <rFont val="Arial"/>
      </rPr>
      <t>Referencial de Boas Práticas:</t>
    </r>
    <r>
      <rPr>
        <i/>
        <sz val="9"/>
        <color rgb="FF674EA7"/>
        <rFont val="Arial"/>
      </rPr>
      <t xml:space="preserve">
Guia SEST - 3.3.1. Programa de Potenciais Gerentes – Petrobras.
Guia SEST - 4.1.1. Programa de Preparação de Substitutos (PSPE) - Eletrobras Eletronuclear
Guia SEST - 4.2.1. Programa de Preparação para Aposentadoria (PPAp) – CPRM
Guia SEST - 4.2.2. Programa de Preparação para Aposentadoria (PPA) - Caixa
Guia SEST - 4.3.1. Plano de Apoio à Aposentadoria (PAA) – Trensurb S.A.</t>
    </r>
  </si>
  <si>
    <r>
      <rPr>
        <b/>
        <sz val="10"/>
        <color rgb="FF434343"/>
        <rFont val="Arial"/>
      </rPr>
      <t xml:space="preserve">PP8. </t>
    </r>
    <r>
      <rPr>
        <sz val="10"/>
        <color rgb="FF434343"/>
        <rFont val="Arial"/>
      </rPr>
      <t>A Empresa possui um processo definido para identificação de posições críticas?</t>
    </r>
  </si>
  <si>
    <r>
      <rPr>
        <b/>
        <sz val="10"/>
        <color rgb="FF434343"/>
        <rFont val="Arial"/>
      </rPr>
      <t xml:space="preserve">GOP4143. </t>
    </r>
    <r>
      <rPr>
        <sz val="10"/>
        <color rgb="FF434343"/>
        <rFont val="Arial"/>
      </rPr>
      <t>A Empresa elabora plano de sucessão para as ocupações críticas?</t>
    </r>
  </si>
  <si>
    <r>
      <rPr>
        <b/>
        <sz val="10"/>
        <color rgb="FF434343"/>
        <rFont val="Arial"/>
      </rPr>
      <t xml:space="preserve">PP8. </t>
    </r>
    <r>
      <rPr>
        <sz val="10"/>
        <color rgb="FF434343"/>
        <rFont val="Arial"/>
      </rPr>
      <t>Há uma sistemática institucionalizada com perfis de posição crítica identificados que forneça uma descrição das atividades, as competências necessárias para executar suas responsabilidades e os fatores críticos de sucesso?</t>
    </r>
  </si>
  <si>
    <r>
      <rPr>
        <b/>
        <sz val="10"/>
        <color rgb="FF434343"/>
        <rFont val="Arial"/>
      </rPr>
      <t xml:space="preserve">PP8. </t>
    </r>
    <r>
      <rPr>
        <sz val="10"/>
        <color rgb="FF434343"/>
        <rFont val="Arial"/>
      </rPr>
      <t>Há um banco de talentos de candidatos para as posições críticas?</t>
    </r>
  </si>
  <si>
    <r>
      <rPr>
        <b/>
        <sz val="10"/>
        <color rgb="FF434343"/>
        <rFont val="Arial"/>
      </rPr>
      <t>HCF7.9.</t>
    </r>
    <r>
      <rPr>
        <sz val="10"/>
        <color rgb="FF434343"/>
        <rFont val="Arial"/>
      </rPr>
      <t xml:space="preserve"> A Empresa fornece recursos adequados para desenvolver líderes atuais e futuros para o gerenciamento efetivo da sucessão?</t>
    </r>
  </si>
  <si>
    <r>
      <rPr>
        <b/>
        <sz val="10"/>
        <color rgb="FF434343"/>
        <rFont val="Arial"/>
      </rPr>
      <t>INT.</t>
    </r>
    <r>
      <rPr>
        <sz val="10"/>
        <color rgb="FF434343"/>
        <rFont val="Arial"/>
      </rPr>
      <t xml:space="preserve"> Existe monitoramento para verificar se os planos de sucessão para as posições-chave (críticas) estão sendo eficazes?</t>
    </r>
  </si>
  <si>
    <t>2.P5 O progresso no cumprimento dos objetivos do plano de desenvolvimento de competências da Empresa é acompanhado.</t>
  </si>
  <si>
    <r>
      <rPr>
        <b/>
        <sz val="10"/>
        <color rgb="FF434343"/>
        <rFont val="Arial"/>
      </rPr>
      <t>PP10.</t>
    </r>
    <r>
      <rPr>
        <sz val="10"/>
        <color rgb="FF434343"/>
        <rFont val="Arial"/>
      </rPr>
      <t xml:space="preserve"> Existe um plano de desenvolvimento de competências com definição de objetivos?</t>
    </r>
  </si>
  <si>
    <r>
      <rPr>
        <b/>
        <sz val="10"/>
        <color rgb="FF434343"/>
        <rFont val="Arial"/>
      </rPr>
      <t xml:space="preserve">PP10. </t>
    </r>
    <r>
      <rPr>
        <sz val="10"/>
        <color rgb="FF434343"/>
        <rFont val="Arial"/>
      </rPr>
      <t>Gestores realizam acompanhamento do progresso de seus empregados em relação ao seu plano de desenvolvimento de competências, e tomam ações corretivas, se necessário?</t>
    </r>
  </si>
  <si>
    <t>3. As Unidades executam atividades de gestão da força de trabalho para atender às necessidades atuais e estratégicas de competências.</t>
  </si>
  <si>
    <r>
      <rPr>
        <b/>
        <sz val="10"/>
        <color rgb="FF434343"/>
        <rFont val="Arial"/>
      </rPr>
      <t xml:space="preserve">3.P6 As Unidades planejam atividades da força de trabalho para atender às necessidades atuais e estratégicas da Empresa.
</t>
    </r>
    <r>
      <rPr>
        <b/>
        <i/>
        <sz val="10"/>
        <color rgb="FF674EA7"/>
        <rFont val="Arial"/>
      </rPr>
      <t xml:space="preserve">Referencial de Boas Práticas: </t>
    </r>
    <r>
      <rPr>
        <i/>
        <sz val="10"/>
        <color rgb="FF674EA7"/>
        <rFont val="Arial"/>
      </rPr>
      <t xml:space="preserve">
Guia SEST - 5.1.1. Alinhamento à Estratégia de Negócio – Petrobras
Guia SEST - 5.1.2. Alinhamento à Estratégia de Negócio – Finep</t>
    </r>
  </si>
  <si>
    <r>
      <rPr>
        <b/>
        <sz val="10"/>
        <color rgb="FF434343"/>
        <rFont val="Arial"/>
      </rPr>
      <t xml:space="preserve">AB1. </t>
    </r>
    <r>
      <rPr>
        <sz val="10"/>
        <color rgb="FF434343"/>
        <rFont val="Arial"/>
      </rPr>
      <t>Dentro de cada Unidade, é atribuída a um responsável a tarefa de garantir que as atividades de planejamento da força de trabalho sejam realizadas?</t>
    </r>
  </si>
  <si>
    <r>
      <rPr>
        <b/>
        <sz val="10"/>
        <color rgb="FF434343"/>
        <rFont val="Arial"/>
      </rPr>
      <t>AB5.</t>
    </r>
    <r>
      <rPr>
        <sz val="10"/>
        <color rgb="FF434343"/>
        <rFont val="Arial"/>
      </rPr>
      <t xml:space="preserve"> As práticas e procedimentos para executar o planejamento da força de trabalho são definidos e documentados?</t>
    </r>
  </si>
  <si>
    <r>
      <rPr>
        <b/>
        <sz val="10"/>
        <color rgb="FF434343"/>
        <rFont val="Arial"/>
      </rPr>
      <t>PP6.</t>
    </r>
    <r>
      <rPr>
        <sz val="10"/>
        <color rgb="FF434343"/>
        <rFont val="Arial"/>
      </rPr>
      <t xml:space="preserve"> Há um processo institucionalizado que relacione os objetivos de desempenho da Unidade com os objetivos de desenvolvimento de competências?</t>
    </r>
  </si>
  <si>
    <r>
      <rPr>
        <b/>
        <sz val="10"/>
        <color rgb="FF434343"/>
        <rFont val="Arial"/>
      </rPr>
      <t>PP6.</t>
    </r>
    <r>
      <rPr>
        <sz val="10"/>
        <color rgb="FF434343"/>
        <rFont val="Arial"/>
      </rPr>
      <t xml:space="preserve"> A Empresa estabelece que as Unidades identifiquem e documentem seus requisitos de força de trabalho (por exemplo, níveis de pessoal, necessidades de competência, requisitos de treinamento, etc.) para o próximo período de planejamento?</t>
    </r>
  </si>
  <si>
    <r>
      <rPr>
        <b/>
        <sz val="10"/>
        <color rgb="FF434343"/>
        <rFont val="Arial"/>
      </rPr>
      <t>PP7.</t>
    </r>
    <r>
      <rPr>
        <sz val="10"/>
        <color rgb="FF434343"/>
        <rFont val="Arial"/>
      </rPr>
      <t xml:space="preserve"> As Unidades revisam os planos das atividades da força de trabalho periodicamente?</t>
    </r>
  </si>
  <si>
    <r>
      <rPr>
        <b/>
        <sz val="10"/>
        <color rgb="FF434343"/>
        <rFont val="Arial"/>
      </rPr>
      <t>ME2.</t>
    </r>
    <r>
      <rPr>
        <sz val="10"/>
        <color rgb="FF434343"/>
        <rFont val="Arial"/>
      </rPr>
      <t xml:space="preserve"> Medidas de planejamento da força de trabalho são realizadas nas Unidades e agregadas no nível organizacional?</t>
    </r>
  </si>
  <si>
    <r>
      <rPr>
        <b/>
        <sz val="10"/>
        <color rgb="FF434343"/>
        <rFont val="Arial"/>
      </rPr>
      <t xml:space="preserve">3.P7 O desempenho das Unidades na condução de suas atividades planejadas da força de trabalho é acompanhado.
</t>
    </r>
    <r>
      <rPr>
        <b/>
        <sz val="10"/>
        <color rgb="FF9900FF"/>
        <rFont val="Arial"/>
      </rPr>
      <t xml:space="preserve">
</t>
    </r>
    <r>
      <rPr>
        <b/>
        <i/>
        <sz val="10"/>
        <color rgb="FF674EA7"/>
        <rFont val="Arial"/>
      </rPr>
      <t>Referencial de Boas Práticas:</t>
    </r>
    <r>
      <rPr>
        <i/>
        <sz val="10"/>
        <color rgb="FF674EA7"/>
        <rFont val="Arial"/>
      </rPr>
      <t xml:space="preserve">
-Guia SEST - 5.5.1. Acompanhamento da estratégia de RH pela Alta Administração por meio de indicadores – BNDES
-Guia SEST - 5.5.2. Indicadores de Gestão de Pessoas – Eletrobras
-Guia SEST - 5.5.3. Painel Gerencial de RH (PGRH) - Petrobras</t>
    </r>
  </si>
  <si>
    <r>
      <rPr>
        <b/>
        <sz val="10"/>
        <color rgb="FF434343"/>
        <rFont val="Arial"/>
      </rPr>
      <t xml:space="preserve">PP11. </t>
    </r>
    <r>
      <rPr>
        <sz val="10"/>
        <color rgb="FF434343"/>
        <rFont val="Arial"/>
      </rPr>
      <t>O progresso das Unidades na execução de suas atividades de força de trabalho é  agregado em nível organizacional e periodicamente revisado, e ações corretivas são tomadas, quando necessário?</t>
    </r>
  </si>
  <si>
    <r>
      <rPr>
        <b/>
        <sz val="10"/>
        <color rgb="FF434343"/>
        <rFont val="Arial"/>
      </rPr>
      <t>VE1.</t>
    </r>
    <r>
      <rPr>
        <sz val="10"/>
        <color rgb="FF434343"/>
        <rFont val="Arial"/>
      </rPr>
      <t xml:space="preserve"> Um responsável verifica se as atividades de Planejamento da Força de Trabalho são conduzidas de acordo com as políticas, práticas, procedimentos e, quando apropriado, planos documentados da Empresa?</t>
    </r>
  </si>
  <si>
    <r>
      <rPr>
        <b/>
        <sz val="10"/>
        <color rgb="FF434343"/>
        <rFont val="Arial"/>
      </rPr>
      <t>ME1.</t>
    </r>
    <r>
      <rPr>
        <sz val="10"/>
        <color rgb="FF434343"/>
        <rFont val="Arial"/>
      </rPr>
      <t xml:space="preserve"> As medições são realizadas e utilizadas para determinar o desempenho das atividades de planejamento da força de trabalho?</t>
    </r>
  </si>
  <si>
    <r>
      <rPr>
        <b/>
        <sz val="10"/>
        <color rgb="FF434343"/>
        <rFont val="Arial"/>
      </rPr>
      <t>VE2.</t>
    </r>
    <r>
      <rPr>
        <sz val="10"/>
        <color rgb="FF434343"/>
        <rFont val="Arial"/>
      </rPr>
      <t xml:space="preserve"> Os gestores revisam periodicamente as atividades e resultados do planejamento da força de trabalho?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</si>
</sst>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
  </numFmts>
  <fonts count="88">
    <font>
      <sz val="11"/>
      <color rgb="FF000000"/>
      <name val="Calibri"/>
    </font>
    <font>
      <b/>
      <sz val="12"/>
      <color rgb="FFFFFFFF"/>
      <name val="Calibri"/>
    </font>
    <font>
      <sz val="12"/>
      <color rgb="FF000000"/>
      <name val="Calibri"/>
    </font>
    <font>
      <b/>
      <sz val="14"/>
      <color rgb="FFFFFFFF"/>
      <name val="Calibri"/>
    </font>
    <font>
      <sz val="11"/>
      <name val="Calibri"/>
    </font>
    <font>
      <b/>
      <sz val="12"/>
      <color rgb="FF000000"/>
      <name val="Calibri"/>
    </font>
    <font>
      <b/>
      <sz val="12"/>
      <name val="Calibri"/>
    </font>
    <font>
      <b/>
      <sz val="12"/>
      <color rgb="FFFFFFFF"/>
      <name val="Trebuchet MS"/>
    </font>
    <font>
      <u/>
      <sz val="12"/>
      <color rgb="FF000000"/>
      <name val="Calibri"/>
    </font>
    <font>
      <b/>
      <u/>
      <sz val="24"/>
      <color rgb="FF0B5394"/>
      <name val="Calibri"/>
    </font>
    <font>
      <sz val="12"/>
      <color rgb="FF000000"/>
      <name val="Arial"/>
    </font>
    <font>
      <sz val="12"/>
      <color rgb="FF434343"/>
      <name val="Verdana"/>
    </font>
    <font>
      <b/>
      <sz val="12"/>
      <color rgb="FF434343"/>
      <name val="Arial"/>
    </font>
    <font>
      <b/>
      <sz val="12"/>
      <color rgb="FF000000"/>
      <name val="Arial"/>
    </font>
    <font>
      <sz val="12"/>
      <color rgb="FF434343"/>
      <name val="Arial"/>
    </font>
    <font>
      <sz val="12"/>
      <color rgb="FF000000"/>
      <name val="Verdana"/>
    </font>
    <font>
      <b/>
      <sz val="12"/>
      <color rgb="FF434343"/>
      <name val="Verdana"/>
    </font>
    <font>
      <b/>
      <sz val="12"/>
      <color rgb="FF000000"/>
      <name val="Verdana"/>
    </font>
    <font>
      <sz val="12"/>
      <name val="Verdana"/>
    </font>
    <font>
      <b/>
      <sz val="18"/>
      <color rgb="FFFFFFFF"/>
      <name val="Arial"/>
    </font>
    <font>
      <b/>
      <sz val="9"/>
      <color rgb="FF000000"/>
      <name val="Arial"/>
    </font>
    <font>
      <b/>
      <u/>
      <sz val="24"/>
      <color rgb="FFFFFFFF"/>
      <name val="Open Sans"/>
    </font>
    <font>
      <b/>
      <sz val="9"/>
      <color rgb="FFFFFFFF"/>
      <name val="Arial"/>
    </font>
    <font>
      <b/>
      <u/>
      <sz val="10"/>
      <color rgb="FFFFFFFF"/>
      <name val="Arial"/>
    </font>
    <font>
      <b/>
      <u/>
      <sz val="9"/>
      <color rgb="FFFFFFFF"/>
      <name val="Arial"/>
    </font>
    <font>
      <b/>
      <sz val="9"/>
      <name val="Arial"/>
    </font>
    <font>
      <b/>
      <sz val="11"/>
      <name val="Oswald"/>
    </font>
    <font>
      <b/>
      <sz val="9"/>
      <color rgb="FFCCCCCC"/>
      <name val="Arial"/>
    </font>
    <font>
      <b/>
      <sz val="9"/>
      <color rgb="FF000000"/>
      <name val="Calibri"/>
    </font>
    <font>
      <b/>
      <sz val="9"/>
      <color rgb="FFCCCCCC"/>
      <name val="Calibri"/>
    </font>
    <font>
      <b/>
      <sz val="12"/>
      <color rgb="FFFF0000"/>
      <name val="Arial"/>
    </font>
    <font>
      <b/>
      <sz val="11"/>
      <color rgb="FFFFFFFF"/>
      <name val="Oswald"/>
    </font>
    <font>
      <b/>
      <sz val="12"/>
      <color rgb="FFFFFFFF"/>
      <name val="Arial"/>
    </font>
    <font>
      <b/>
      <sz val="9"/>
      <color rgb="FFB7B7B7"/>
      <name val="Arial"/>
    </font>
    <font>
      <b/>
      <sz val="9"/>
      <color rgb="FF666666"/>
      <name val="Arial"/>
    </font>
    <font>
      <b/>
      <u/>
      <sz val="12"/>
      <color rgb="FF000000"/>
      <name val="Calibri"/>
    </font>
    <font>
      <b/>
      <sz val="12"/>
      <color rgb="FF434343"/>
      <name val="Calibri"/>
    </font>
    <font>
      <sz val="12"/>
      <name val="Calibri"/>
    </font>
    <font>
      <b/>
      <sz val="11"/>
      <color rgb="FF073763"/>
      <name val="Calibri"/>
    </font>
    <font>
      <sz val="11"/>
      <color rgb="FF434343"/>
      <name val="Calibri"/>
    </font>
    <font>
      <b/>
      <sz val="11"/>
      <color rgb="FF000000"/>
      <name val="Calibri"/>
    </font>
    <font>
      <b/>
      <sz val="11"/>
      <color rgb="FFFFFFFF"/>
      <name val="Verdana"/>
    </font>
    <font>
      <sz val="11"/>
      <color rgb="FF000000"/>
      <name val="Verdana"/>
    </font>
    <font>
      <b/>
      <sz val="10"/>
      <color rgb="FF0C343D"/>
      <name val="Arial"/>
    </font>
    <font>
      <b/>
      <sz val="10"/>
      <color rgb="FF434343"/>
      <name val="Arial"/>
    </font>
    <font>
      <b/>
      <sz val="11"/>
      <color rgb="FFF3F3F3"/>
      <name val="Arial"/>
    </font>
    <font>
      <b/>
      <sz val="10"/>
      <name val="Arial"/>
    </font>
    <font>
      <sz val="10"/>
      <color rgb="FF000000"/>
      <name val="Arial"/>
    </font>
    <font>
      <sz val="10"/>
      <color rgb="FF000000"/>
      <name val="Calibri"/>
    </font>
    <font>
      <sz val="10"/>
      <color rgb="FF434343"/>
      <name val="Arial"/>
    </font>
    <font>
      <b/>
      <sz val="12"/>
      <color rgb="FFF3F3F3"/>
      <name val="Arial"/>
    </font>
    <font>
      <sz val="10"/>
      <name val="Calibri"/>
    </font>
    <font>
      <b/>
      <sz val="10"/>
      <color rgb="FFF3F3F3"/>
      <name val="Arial"/>
    </font>
    <font>
      <sz val="11"/>
      <color rgb="FF000000"/>
      <name val="Arial"/>
    </font>
    <font>
      <sz val="10"/>
      <name val="Arial"/>
    </font>
    <font>
      <b/>
      <sz val="11"/>
      <color rgb="FF0C343D"/>
      <name val="Arial"/>
    </font>
    <font>
      <sz val="11"/>
      <name val="Verdana"/>
    </font>
    <font>
      <b/>
      <sz val="9"/>
      <color rgb="FF980000"/>
      <name val="Arial"/>
    </font>
    <font>
      <b/>
      <u/>
      <sz val="11"/>
      <color rgb="FF000000"/>
      <name val="Calibri"/>
    </font>
    <font>
      <sz val="10"/>
      <color rgb="FF434343"/>
      <name val="Calibri"/>
    </font>
    <font>
      <b/>
      <sz val="11"/>
      <color rgb="FFFFFFFF"/>
      <name val="Arial"/>
    </font>
    <font>
      <sz val="10"/>
      <color rgb="FF333333"/>
      <name val="Arial"/>
    </font>
    <font>
      <b/>
      <sz val="10"/>
      <color rgb="FF274E13"/>
      <name val="Arial"/>
    </font>
    <font>
      <sz val="12"/>
      <color rgb="FFFF0000"/>
      <name val="Calibri"/>
    </font>
    <font>
      <i/>
      <sz val="12"/>
      <color rgb="FF000000"/>
      <name val="Calibri"/>
    </font>
    <font>
      <i/>
      <sz val="12"/>
      <color rgb="FF434343"/>
      <name val="Verdana"/>
    </font>
    <font>
      <sz val="12"/>
      <color rgb="FF434343"/>
      <name val="Arial, sans-serif"/>
    </font>
    <font>
      <b/>
      <sz val="12"/>
      <color rgb="FF000000"/>
      <name val="Arial, sans-serif"/>
    </font>
    <font>
      <b/>
      <i/>
      <sz val="12"/>
      <color rgb="FF000000"/>
      <name val="Arial, sans-serif"/>
    </font>
    <font>
      <b/>
      <sz val="12"/>
      <name val="Verdana"/>
    </font>
    <font>
      <b/>
      <sz val="11"/>
      <color rgb="FF434343"/>
      <name val="Calibri"/>
    </font>
    <font>
      <i/>
      <sz val="11"/>
      <color rgb="FF434343"/>
      <name val="Calibri"/>
    </font>
    <font>
      <b/>
      <i/>
      <sz val="10"/>
      <color rgb="FF8E7CC3"/>
      <name val="Arial"/>
    </font>
    <font>
      <i/>
      <sz val="10"/>
      <color rgb="FF8E7CC3"/>
      <name val="Arial"/>
    </font>
    <font>
      <sz val="10"/>
      <color rgb="FF8E7CC3"/>
      <name val="Arial"/>
    </font>
    <font>
      <b/>
      <sz val="10"/>
      <color rgb="FF8E7CC3"/>
      <name val="Arial"/>
    </font>
    <font>
      <b/>
      <sz val="10"/>
      <color rgb="FFC27BA0"/>
      <name val="Arial"/>
    </font>
    <font>
      <b/>
      <i/>
      <sz val="10"/>
      <color rgb="FF674EA7"/>
      <name val="Arial"/>
    </font>
    <font>
      <i/>
      <sz val="10"/>
      <color rgb="FF674EA7"/>
      <name val="Arial"/>
    </font>
    <font>
      <b/>
      <sz val="9"/>
      <color rgb="FF674EA7"/>
      <name val="Arial"/>
    </font>
    <font>
      <sz val="9"/>
      <color rgb="FF674EA7"/>
      <name val="Arial"/>
    </font>
    <font>
      <i/>
      <sz val="9"/>
      <color rgb="FF674EA7"/>
      <name val="Arial"/>
    </font>
    <font>
      <b/>
      <i/>
      <sz val="9"/>
      <color rgb="FF674EA7"/>
      <name val="Arial"/>
    </font>
    <font>
      <b/>
      <sz val="10"/>
      <color rgb="FF333333"/>
      <name val="Arial"/>
    </font>
    <font>
      <b/>
      <sz val="10"/>
      <color rgb="FF434343"/>
      <name val="Calibri"/>
    </font>
    <font>
      <i/>
      <sz val="10"/>
      <color rgb="FF434343"/>
      <name val="Calibri"/>
    </font>
    <font>
      <i/>
      <sz val="10"/>
      <color rgb="FF434343"/>
      <name val="Arial"/>
    </font>
    <font>
      <b/>
      <sz val="10"/>
      <color rgb="FF9900FF"/>
      <name val="Arial"/>
    </font>
  </fonts>
  <fills count="33">
    <fill>
      <patternFill patternType="none"/>
    </fill>
    <fill>
      <patternFill patternType="gray125"/>
    </fill>
    <fill>
      <patternFill patternType="solid">
        <fgColor rgb="FF000000"/>
        <bgColor rgb="FF000000"/>
      </patternFill>
    </fill>
    <fill>
      <patternFill patternType="solid">
        <fgColor rgb="FF666666"/>
        <bgColor rgb="FF666666"/>
      </patternFill>
    </fill>
    <fill>
      <patternFill patternType="solid">
        <fgColor rgb="FFD9D9D9"/>
        <bgColor rgb="FFD9D9D9"/>
      </patternFill>
    </fill>
    <fill>
      <patternFill patternType="solid">
        <fgColor rgb="FFFF950E"/>
        <bgColor rgb="FFFF950E"/>
      </patternFill>
    </fill>
    <fill>
      <patternFill patternType="solid">
        <fgColor rgb="FF00B0F0"/>
        <bgColor rgb="FF00B0F0"/>
      </patternFill>
    </fill>
    <fill>
      <patternFill patternType="solid">
        <fgColor rgb="FF7030A0"/>
        <bgColor rgb="FF7030A0"/>
      </patternFill>
    </fill>
    <fill>
      <patternFill patternType="solid">
        <fgColor rgb="FF70AD47"/>
        <bgColor rgb="FF70AD47"/>
      </patternFill>
    </fill>
    <fill>
      <patternFill patternType="solid">
        <fgColor rgb="FFD0E0E3"/>
        <bgColor rgb="FFD0E0E3"/>
      </patternFill>
    </fill>
    <fill>
      <patternFill patternType="solid">
        <fgColor rgb="FFD9D2E9"/>
        <bgColor rgb="FFD9D2E9"/>
      </patternFill>
    </fill>
    <fill>
      <patternFill patternType="solid">
        <fgColor rgb="FFEAF1DD"/>
        <bgColor rgb="FFEAF1DD"/>
      </patternFill>
    </fill>
    <fill>
      <patternFill patternType="solid">
        <fgColor rgb="FFFFE599"/>
        <bgColor rgb="FFFFE599"/>
      </patternFill>
    </fill>
    <fill>
      <patternFill patternType="solid">
        <fgColor rgb="FFF1C232"/>
        <bgColor rgb="FFF1C232"/>
      </patternFill>
    </fill>
    <fill>
      <patternFill patternType="solid">
        <fgColor rgb="FF9FC5E8"/>
        <bgColor rgb="FF9FC5E8"/>
      </patternFill>
    </fill>
    <fill>
      <patternFill patternType="solid">
        <fgColor rgb="FFB4A7D6"/>
        <bgColor rgb="FFB4A7D6"/>
      </patternFill>
    </fill>
    <fill>
      <patternFill patternType="solid">
        <fgColor rgb="FFC2D69B"/>
        <bgColor rgb="FFC2D69B"/>
      </patternFill>
    </fill>
    <fill>
      <patternFill patternType="solid">
        <fgColor rgb="FFFFF2CC"/>
        <bgColor rgb="FFFFF2CC"/>
      </patternFill>
    </fill>
    <fill>
      <patternFill patternType="solid">
        <fgColor rgb="FFFFFFFF"/>
        <bgColor rgb="FFFFFFFF"/>
      </patternFill>
    </fill>
    <fill>
      <patternFill patternType="solid">
        <fgColor rgb="FFC0C0C0"/>
        <bgColor rgb="FFC0C0C0"/>
      </patternFill>
    </fill>
    <fill>
      <patternFill patternType="solid">
        <fgColor rgb="FF6FA8DC"/>
        <bgColor rgb="FF6FA8DC"/>
      </patternFill>
    </fill>
    <fill>
      <patternFill patternType="solid">
        <fgColor rgb="FF8E7CC3"/>
        <bgColor rgb="FF8E7CC3"/>
      </patternFill>
    </fill>
    <fill>
      <patternFill patternType="solid">
        <fgColor rgb="FF6AA84F"/>
        <bgColor rgb="FF6AA84F"/>
      </patternFill>
    </fill>
    <fill>
      <patternFill patternType="solid">
        <fgColor rgb="FF333333"/>
        <bgColor rgb="FF333333"/>
      </patternFill>
    </fill>
    <fill>
      <patternFill patternType="solid">
        <fgColor rgb="FFB6D7A8"/>
        <bgColor rgb="FFB6D7A8"/>
      </patternFill>
    </fill>
    <fill>
      <patternFill patternType="solid">
        <fgColor rgb="FF434343"/>
        <bgColor rgb="FF434343"/>
      </patternFill>
    </fill>
    <fill>
      <patternFill patternType="solid">
        <fgColor rgb="FFF3F3F3"/>
        <bgColor rgb="FFF3F3F3"/>
      </patternFill>
    </fill>
    <fill>
      <patternFill patternType="solid">
        <fgColor rgb="FFEFEFEF"/>
        <bgColor rgb="FFEFEFEF"/>
      </patternFill>
    </fill>
    <fill>
      <patternFill patternType="solid">
        <fgColor rgb="FF134F5C"/>
        <bgColor rgb="FF134F5C"/>
      </patternFill>
    </fill>
    <fill>
      <patternFill patternType="solid">
        <fgColor rgb="FF274E13"/>
        <bgColor rgb="FF274E13"/>
      </patternFill>
    </fill>
    <fill>
      <patternFill patternType="solid">
        <fgColor rgb="FFF4CCCC"/>
        <bgColor rgb="FFF4CCCC"/>
      </patternFill>
    </fill>
    <fill>
      <patternFill patternType="solid">
        <fgColor rgb="FFA4C2F4"/>
        <bgColor rgb="FFA4C2F4"/>
      </patternFill>
    </fill>
    <fill>
      <patternFill patternType="solid">
        <fgColor rgb="FF93C47D"/>
        <bgColor rgb="FF93C47D"/>
      </patternFill>
    </fill>
  </fills>
  <borders count="148">
    <border>
      <left/>
      <right/>
      <top/>
      <bottom/>
      <diagonal/>
    </border>
    <border>
      <left/>
      <right/>
      <top/>
      <bottom style="thin">
        <color rgb="FFCCCCCC"/>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diagonal/>
    </border>
    <border>
      <left style="hair">
        <color rgb="FF000000"/>
      </left>
      <right style="medium">
        <color rgb="FF000000"/>
      </right>
      <top style="medium">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medium">
        <color rgb="FF000000"/>
      </left>
      <right style="thin">
        <color rgb="FF000000"/>
      </right>
      <top/>
      <bottom/>
      <diagonal/>
    </border>
    <border>
      <left style="thin">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bottom/>
      <diagonal/>
    </border>
    <border>
      <left style="thin">
        <color rgb="FF000000"/>
      </left>
      <right style="hair">
        <color rgb="FF000000"/>
      </right>
      <top/>
      <bottom style="medium">
        <color rgb="FF000000"/>
      </bottom>
      <diagonal/>
    </border>
    <border>
      <left/>
      <right/>
      <top/>
      <bottom style="thin">
        <color rgb="FF000000"/>
      </bottom>
      <diagonal/>
    </border>
    <border>
      <left style="thin">
        <color rgb="FFCCCCCC"/>
      </left>
      <right style="thin">
        <color rgb="FFCCCCCC"/>
      </right>
      <top style="thin">
        <color rgb="FFCCCCCC"/>
      </top>
      <bottom style="thin">
        <color rgb="FFCCCCCC"/>
      </bottom>
      <diagonal/>
    </border>
    <border>
      <left style="hair">
        <color rgb="FF000000"/>
      </left>
      <right style="hair">
        <color rgb="FF000000"/>
      </right>
      <top style="hair">
        <color rgb="FF000000"/>
      </top>
      <bottom/>
      <diagonal/>
    </border>
    <border>
      <left style="thin">
        <color rgb="FFCCCCCC"/>
      </left>
      <right style="thin">
        <color rgb="FFCCCCCC"/>
      </right>
      <top/>
      <bottom style="thin">
        <color rgb="FFCCCCCC"/>
      </bottom>
      <diagonal/>
    </border>
    <border>
      <left style="hair">
        <color rgb="FF999999"/>
      </left>
      <right/>
      <top/>
      <bottom/>
      <diagonal/>
    </border>
    <border>
      <left/>
      <right style="hair">
        <color rgb="FF999999"/>
      </right>
      <top/>
      <bottom/>
      <diagonal/>
    </border>
    <border>
      <left style="hair">
        <color rgb="FF999999"/>
      </left>
      <right style="hair">
        <color rgb="FF999999"/>
      </right>
      <top/>
      <bottom/>
      <diagonal/>
    </border>
    <border>
      <left style="thick">
        <color rgb="FF999999"/>
      </left>
      <right/>
      <top style="thick">
        <color rgb="FF999999"/>
      </top>
      <bottom/>
      <diagonal/>
    </border>
    <border>
      <left style="medium">
        <color rgb="FF999999"/>
      </left>
      <right style="hair">
        <color rgb="FF999999"/>
      </right>
      <top style="medium">
        <color rgb="FF999999"/>
      </top>
      <bottom/>
      <diagonal/>
    </border>
    <border>
      <left style="hair">
        <color rgb="FF999999"/>
      </left>
      <right/>
      <top style="medium">
        <color rgb="FF999999"/>
      </top>
      <bottom style="hair">
        <color rgb="FF999999"/>
      </bottom>
      <diagonal/>
    </border>
    <border>
      <left/>
      <right/>
      <top style="medium">
        <color rgb="FF999999"/>
      </top>
      <bottom style="hair">
        <color rgb="FF999999"/>
      </bottom>
      <diagonal/>
    </border>
    <border>
      <left style="thick">
        <color rgb="FF999999"/>
      </left>
      <right/>
      <top/>
      <bottom/>
      <diagonal/>
    </border>
    <border>
      <left style="medium">
        <color rgb="FF999999"/>
      </left>
      <right style="hair">
        <color rgb="FF999999"/>
      </right>
      <top/>
      <bottom/>
      <diagonal/>
    </border>
    <border>
      <left style="hair">
        <color rgb="FF999999"/>
      </left>
      <right style="hair">
        <color rgb="FF999999"/>
      </right>
      <top style="hair">
        <color rgb="FF999999"/>
      </top>
      <bottom/>
      <diagonal/>
    </border>
    <border>
      <left style="hair">
        <color rgb="FF999999"/>
      </left>
      <right style="hair">
        <color rgb="FF999999"/>
      </right>
      <top style="hair">
        <color rgb="FF999999"/>
      </top>
      <bottom style="hair">
        <color rgb="FF999999"/>
      </bottom>
      <diagonal/>
    </border>
    <border>
      <left style="hair">
        <color rgb="FF999999"/>
      </left>
      <right style="hair">
        <color rgb="FF999999"/>
      </right>
      <top/>
      <bottom style="hair">
        <color rgb="FF999999"/>
      </bottom>
      <diagonal/>
    </border>
    <border>
      <left style="medium">
        <color rgb="FF999999"/>
      </left>
      <right style="hair">
        <color rgb="FF999999"/>
      </right>
      <top/>
      <bottom style="medium">
        <color rgb="FF999999"/>
      </bottom>
      <diagonal/>
    </border>
    <border>
      <left/>
      <right style="medium">
        <color rgb="FF999999"/>
      </right>
      <top style="medium">
        <color rgb="FF999999"/>
      </top>
      <bottom/>
      <diagonal/>
    </border>
    <border>
      <left/>
      <right/>
      <top style="thick">
        <color rgb="FF999999"/>
      </top>
      <bottom style="medium">
        <color rgb="FF999999"/>
      </bottom>
      <diagonal/>
    </border>
    <border>
      <left style="thick">
        <color rgb="FFB7B7B7"/>
      </left>
      <right style="hair">
        <color rgb="FF999999"/>
      </right>
      <top style="thick">
        <color rgb="FFB7B7B7"/>
      </top>
      <bottom style="thick">
        <color rgb="FFB7B7B7"/>
      </bottom>
      <diagonal/>
    </border>
    <border>
      <left style="hair">
        <color rgb="FF999999"/>
      </left>
      <right style="hair">
        <color rgb="FF999999"/>
      </right>
      <top style="thick">
        <color rgb="FFB7B7B7"/>
      </top>
      <bottom style="thick">
        <color rgb="FFB7B7B7"/>
      </bottom>
      <diagonal/>
    </border>
    <border>
      <left style="hair">
        <color rgb="FF999999"/>
      </left>
      <right style="thick">
        <color rgb="FFB7B7B7"/>
      </right>
      <top style="thick">
        <color rgb="FFB7B7B7"/>
      </top>
      <bottom style="thick">
        <color rgb="FFB7B7B7"/>
      </bottom>
      <diagonal/>
    </border>
    <border>
      <left style="hair">
        <color rgb="FF999999"/>
      </left>
      <right style="medium">
        <color rgb="FF999999"/>
      </right>
      <top style="hair">
        <color rgb="FF999999"/>
      </top>
      <bottom style="hair">
        <color rgb="FF999999"/>
      </bottom>
      <diagonal/>
    </border>
    <border>
      <left/>
      <right style="medium">
        <color rgb="FF999999"/>
      </right>
      <top/>
      <bottom style="medium">
        <color rgb="FF999999"/>
      </bottom>
      <diagonal/>
    </border>
    <border>
      <left style="hair">
        <color rgb="FF999999"/>
      </left>
      <right style="medium">
        <color rgb="FF999999"/>
      </right>
      <top style="hair">
        <color rgb="FF999999"/>
      </top>
      <bottom/>
      <diagonal/>
    </border>
    <border>
      <left style="medium">
        <color rgb="FF999999"/>
      </left>
      <right style="medium">
        <color rgb="FF999999"/>
      </right>
      <top style="medium">
        <color rgb="FF999999"/>
      </top>
      <bottom/>
      <diagonal/>
    </border>
    <border>
      <left/>
      <right style="hair">
        <color rgb="FF999999"/>
      </right>
      <top style="hair">
        <color rgb="FF999999"/>
      </top>
      <bottom style="hair">
        <color rgb="FF999999"/>
      </bottom>
      <diagonal/>
    </border>
    <border>
      <left/>
      <right style="hair">
        <color rgb="FF999999"/>
      </right>
      <top style="hair">
        <color rgb="FF999999"/>
      </top>
      <bottom style="medium">
        <color rgb="FF999999"/>
      </bottom>
      <diagonal/>
    </border>
    <border>
      <left style="hair">
        <color rgb="FF999999"/>
      </left>
      <right style="medium">
        <color rgb="FF999999"/>
      </right>
      <top style="hair">
        <color rgb="FF999999"/>
      </top>
      <bottom style="medium">
        <color rgb="FF999999"/>
      </bottom>
      <diagonal/>
    </border>
    <border>
      <left/>
      <right style="hair">
        <color rgb="FF999999"/>
      </right>
      <top style="hair">
        <color rgb="FF999999"/>
      </top>
      <bottom/>
      <diagonal/>
    </border>
    <border>
      <left/>
      <right style="hair">
        <color rgb="FF999999"/>
      </right>
      <top style="medium">
        <color rgb="FF999999"/>
      </top>
      <bottom style="hair">
        <color rgb="FF999999"/>
      </bottom>
      <diagonal/>
    </border>
    <border>
      <left/>
      <right style="medium">
        <color rgb="FF999999"/>
      </right>
      <top style="medium">
        <color rgb="FF999999"/>
      </top>
      <bottom style="hair">
        <color rgb="FF999999"/>
      </bottom>
      <diagonal/>
    </border>
    <border>
      <left style="hair">
        <color rgb="FF999999"/>
      </left>
      <right style="thick">
        <color rgb="FFB7B7B7"/>
      </right>
      <top style="thick">
        <color rgb="FFB7B7B7"/>
      </top>
      <bottom/>
      <diagonal/>
    </border>
    <border>
      <left/>
      <right style="medium">
        <color rgb="FF999999"/>
      </right>
      <top style="hair">
        <color rgb="FF999999"/>
      </top>
      <bottom style="hair">
        <color rgb="FF999999"/>
      </bottom>
      <diagonal/>
    </border>
    <border>
      <left style="hair">
        <color rgb="FF999999"/>
      </left>
      <right/>
      <top style="hair">
        <color rgb="FF999999"/>
      </top>
      <bottom style="hair">
        <color rgb="FF999999"/>
      </bottom>
      <diagonal/>
    </border>
    <border>
      <left style="hair">
        <color rgb="FF999999"/>
      </left>
      <right style="hair">
        <color rgb="FF999999"/>
      </right>
      <top style="hair">
        <color rgb="FF999999"/>
      </top>
      <bottom style="medium">
        <color rgb="FF999999"/>
      </bottom>
      <diagonal/>
    </border>
    <border>
      <left style="hair">
        <color rgb="FF999999"/>
      </left>
      <right/>
      <top style="hair">
        <color rgb="FF999999"/>
      </top>
      <bottom style="medium">
        <color rgb="FF999999"/>
      </bottom>
      <diagonal/>
    </border>
    <border>
      <left/>
      <right style="medium">
        <color rgb="FF999999"/>
      </right>
      <top style="hair">
        <color rgb="FF999999"/>
      </top>
      <bottom style="medium">
        <color rgb="FF999999"/>
      </bottom>
      <diagonal/>
    </border>
    <border>
      <left/>
      <right style="hair">
        <color rgb="FF999999"/>
      </right>
      <top/>
      <bottom style="hair">
        <color rgb="FF999999"/>
      </bottom>
      <diagonal/>
    </border>
    <border>
      <left/>
      <right/>
      <top style="medium">
        <color rgb="FF999999"/>
      </top>
      <bottom/>
      <diagonal/>
    </border>
    <border>
      <left style="thick">
        <color rgb="FFB7B7B7"/>
      </left>
      <right style="hair">
        <color rgb="FF999999"/>
      </right>
      <top style="thick">
        <color rgb="FFB7B7B7"/>
      </top>
      <bottom/>
      <diagonal/>
    </border>
    <border>
      <left style="hair">
        <color rgb="FF999999"/>
      </left>
      <right style="thick">
        <color rgb="FFB7B7B7"/>
      </right>
      <top/>
      <bottom style="thick">
        <color rgb="FFB7B7B7"/>
      </bottom>
      <diagonal/>
    </border>
    <border>
      <left style="thick">
        <color rgb="FFB7B7B7"/>
      </left>
      <right style="hair">
        <color rgb="FF999999"/>
      </right>
      <top/>
      <bottom style="thick">
        <color rgb="FFB7B7B7"/>
      </bottom>
      <diagonal/>
    </border>
    <border>
      <left style="thick">
        <color rgb="FF999999"/>
      </left>
      <right/>
      <top/>
      <bottom style="thick">
        <color rgb="FF999999"/>
      </bottom>
      <diagonal/>
    </border>
    <border>
      <left style="hair">
        <color rgb="FF999999"/>
      </left>
      <right style="medium">
        <color rgb="FF999999"/>
      </right>
      <top/>
      <bottom style="hair">
        <color rgb="FF999999"/>
      </bottom>
      <diagonal/>
    </border>
    <border>
      <left style="hair">
        <color rgb="FF999999"/>
      </left>
      <right style="hair">
        <color rgb="FF999999"/>
      </right>
      <top style="hair">
        <color rgb="FF999999"/>
      </top>
      <bottom style="thick">
        <color rgb="FFB7B7B7"/>
      </bottom>
      <diagonal/>
    </border>
    <border>
      <left style="hair">
        <color rgb="FF999999"/>
      </left>
      <right/>
      <top style="hair">
        <color rgb="FF999999"/>
      </top>
      <bottom style="thick">
        <color rgb="FFB7B7B7"/>
      </bottom>
      <diagonal/>
    </border>
    <border>
      <left/>
      <right style="medium">
        <color rgb="FF999999"/>
      </right>
      <top style="hair">
        <color rgb="FF999999"/>
      </top>
      <bottom style="thick">
        <color rgb="FFB7B7B7"/>
      </bottom>
      <diagonal/>
    </border>
    <border>
      <left/>
      <right style="hair">
        <color rgb="FF999999"/>
      </right>
      <top/>
      <bottom style="thick">
        <color rgb="FFB7B7B7"/>
      </bottom>
      <diagonal/>
    </border>
    <border>
      <left/>
      <right style="medium">
        <color rgb="FF999999"/>
      </right>
      <top style="thick">
        <color rgb="FF999999"/>
      </top>
      <bottom style="medium">
        <color rgb="FF999999"/>
      </bottom>
      <diagonal/>
    </border>
    <border>
      <left style="hair">
        <color rgb="FF999999"/>
      </left>
      <right/>
      <top style="hair">
        <color rgb="FF999999"/>
      </top>
      <bottom/>
      <diagonal/>
    </border>
    <border>
      <left style="hair">
        <color rgb="FFB7B7B7"/>
      </left>
      <right style="hair">
        <color rgb="FF999999"/>
      </right>
      <top style="hair">
        <color rgb="FF999999"/>
      </top>
      <bottom style="hair">
        <color rgb="FF999999"/>
      </bottom>
      <diagonal/>
    </border>
    <border>
      <left style="hair">
        <color rgb="FF999999"/>
      </left>
      <right style="medium">
        <color rgb="FF999999"/>
      </right>
      <top/>
      <bottom/>
      <diagonal/>
    </border>
    <border>
      <left style="hair">
        <color rgb="FFB7B7B7"/>
      </left>
      <right/>
      <top style="hair">
        <color rgb="FF999999"/>
      </top>
      <bottom style="hair">
        <color rgb="FF999999"/>
      </bottom>
      <diagonal/>
    </border>
    <border>
      <left style="hair">
        <color rgb="FF999999"/>
      </left>
      <right/>
      <top/>
      <bottom style="hair">
        <color rgb="FF999999"/>
      </bottom>
      <diagonal/>
    </border>
    <border>
      <left/>
      <right/>
      <top style="hair">
        <color rgb="FF999999"/>
      </top>
      <bottom style="hair">
        <color rgb="FF999999"/>
      </bottom>
      <diagonal/>
    </border>
    <border>
      <left/>
      <right style="medium">
        <color rgb="FF999999"/>
      </right>
      <top style="medium">
        <color rgb="FF999999"/>
      </top>
      <bottom style="medium">
        <color rgb="FF999999"/>
      </bottom>
      <diagonal/>
    </border>
    <border>
      <left style="medium">
        <color rgb="FF999999"/>
      </left>
      <right style="medium">
        <color rgb="FF999999"/>
      </right>
      <top style="medium">
        <color rgb="FF999999"/>
      </top>
      <bottom style="medium">
        <color rgb="FF999999"/>
      </bottom>
      <diagonal/>
    </border>
    <border>
      <left style="hair">
        <color rgb="FF999999"/>
      </left>
      <right style="hair">
        <color rgb="FF999999"/>
      </right>
      <top style="medium">
        <color rgb="FF999999"/>
      </top>
      <bottom style="hair">
        <color rgb="FF999999"/>
      </bottom>
      <diagonal/>
    </border>
    <border>
      <left style="thick">
        <color rgb="FFB7B7B7"/>
      </left>
      <right/>
      <top style="thick">
        <color rgb="FFB7B7B7"/>
      </top>
      <bottom style="thick">
        <color rgb="FFB7B7B7"/>
      </bottom>
      <diagonal/>
    </border>
    <border>
      <left/>
      <right style="medium">
        <color rgb="FF999999"/>
      </right>
      <top/>
      <bottom style="hair">
        <color rgb="FF999999"/>
      </bottom>
      <diagonal/>
    </border>
    <border>
      <left/>
      <right style="hair">
        <color rgb="FFCCCCCC"/>
      </right>
      <top/>
      <bottom/>
      <diagonal/>
    </border>
    <border>
      <left style="medium">
        <color rgb="FF999999"/>
      </left>
      <right/>
      <top/>
      <bottom/>
      <diagonal/>
    </border>
    <border>
      <left style="medium">
        <color rgb="FF999999"/>
      </left>
      <right/>
      <top/>
      <bottom style="hair">
        <color rgb="FF999999"/>
      </bottom>
      <diagonal/>
    </border>
    <border>
      <left/>
      <right/>
      <top style="hair">
        <color rgb="FF999999"/>
      </top>
      <bottom/>
      <diagonal/>
    </border>
    <border>
      <left/>
      <right/>
      <top/>
      <bottom style="hair">
        <color rgb="FF999999"/>
      </bottom>
      <diagonal/>
    </border>
    <border>
      <left/>
      <right style="hair">
        <color rgb="FFB7B7B7"/>
      </right>
      <top style="hair">
        <color rgb="FFB7B7B7"/>
      </top>
      <bottom style="hair">
        <color rgb="FFB7B7B7"/>
      </bottom>
      <diagonal/>
    </border>
    <border>
      <left style="hair">
        <color rgb="FF999999"/>
      </left>
      <right/>
      <top/>
      <bottom style="medium">
        <color rgb="FF999999"/>
      </bottom>
      <diagonal/>
    </border>
    <border>
      <left style="medium">
        <color rgb="FF999999"/>
      </left>
      <right style="hair">
        <color rgb="FF999999"/>
      </right>
      <top/>
      <bottom style="thick">
        <color rgb="FF999999"/>
      </bottom>
      <diagonal/>
    </border>
    <border>
      <left style="hair">
        <color rgb="FF999999"/>
      </left>
      <right style="hair">
        <color rgb="FF999999"/>
      </right>
      <top style="hair">
        <color rgb="FF999999"/>
      </top>
      <bottom style="thick">
        <color rgb="FF999999"/>
      </bottom>
      <diagonal/>
    </border>
    <border>
      <left style="hair">
        <color rgb="FF999999"/>
      </left>
      <right/>
      <top style="hair">
        <color rgb="FF999999"/>
      </top>
      <bottom style="thick">
        <color rgb="FF999999"/>
      </bottom>
      <diagonal/>
    </border>
    <border>
      <left/>
      <right style="medium">
        <color rgb="FF999999"/>
      </right>
      <top style="hair">
        <color rgb="FF999999"/>
      </top>
      <bottom style="thick">
        <color rgb="FF999999"/>
      </bottom>
      <diagonal/>
    </border>
    <border>
      <left style="hair">
        <color rgb="FF999999"/>
      </left>
      <right style="hair">
        <color rgb="FF999999"/>
      </right>
      <top/>
      <bottom style="thick">
        <color rgb="FF999999"/>
      </bottom>
      <diagonal/>
    </border>
    <border>
      <left style="hair">
        <color rgb="FF999999"/>
      </left>
      <right/>
      <top/>
      <bottom style="thick">
        <color rgb="FF999999"/>
      </bottom>
      <diagonal/>
    </border>
    <border>
      <left style="medium">
        <color rgb="FF999999"/>
      </left>
      <right style="medium">
        <color rgb="FF999999"/>
      </right>
      <top/>
      <bottom style="medium">
        <color rgb="FF999999"/>
      </bottom>
      <diagonal/>
    </border>
    <border>
      <left style="hair">
        <color rgb="FF999999"/>
      </left>
      <right style="hair">
        <color rgb="FF999999"/>
      </right>
      <top/>
      <bottom style="medium">
        <color rgb="FF999999"/>
      </bottom>
      <diagonal/>
    </border>
    <border>
      <left style="thick">
        <color rgb="FF999999"/>
      </left>
      <right/>
      <top/>
      <bottom style="thick">
        <color rgb="FFB7B7B7"/>
      </bottom>
      <diagonal/>
    </border>
    <border>
      <left/>
      <right style="hair">
        <color rgb="FF999999"/>
      </right>
      <top/>
      <bottom style="thick">
        <color rgb="FF999999"/>
      </bottom>
      <diagonal/>
    </border>
    <border>
      <left/>
      <right style="medium">
        <color rgb="FF999999"/>
      </right>
      <top/>
      <bottom/>
      <diagonal/>
    </border>
    <border>
      <left style="hair">
        <color rgb="FF999999"/>
      </left>
      <right style="medium">
        <color rgb="FF999999"/>
      </right>
      <top style="medium">
        <color rgb="FF999999"/>
      </top>
      <bottom style="hair">
        <color rgb="FF999999"/>
      </bottom>
      <diagonal/>
    </border>
    <border>
      <left style="hair">
        <color rgb="FF999999"/>
      </left>
      <right style="medium">
        <color rgb="FF999999"/>
      </right>
      <top style="hair">
        <color rgb="FF999999"/>
      </top>
      <bottom style="thick">
        <color rgb="FF999999"/>
      </bottom>
      <diagonal/>
    </border>
    <border>
      <left style="hair">
        <color rgb="FF999999"/>
      </left>
      <right style="hair">
        <color rgb="FF999999"/>
      </right>
      <top/>
      <bottom style="thick">
        <color rgb="FFB7B7B7"/>
      </bottom>
      <diagonal/>
    </border>
    <border>
      <left style="thick">
        <color rgb="FF999999"/>
      </left>
      <right style="medium">
        <color rgb="FF999999"/>
      </right>
      <top style="thick">
        <color rgb="FF999999"/>
      </top>
      <bottom/>
      <diagonal/>
    </border>
    <border>
      <left/>
      <right style="hair">
        <color rgb="FF999999"/>
      </right>
      <top style="medium">
        <color rgb="FF999999"/>
      </top>
      <bottom/>
      <diagonal/>
    </border>
    <border>
      <left style="hair">
        <color rgb="FF999999"/>
      </left>
      <right/>
      <top style="thick">
        <color rgb="FF999999"/>
      </top>
      <bottom style="hair">
        <color rgb="FF999999"/>
      </bottom>
      <diagonal/>
    </border>
    <border>
      <left/>
      <right/>
      <top style="thick">
        <color rgb="FF999999"/>
      </top>
      <bottom style="hair">
        <color rgb="FF999999"/>
      </bottom>
      <diagonal/>
    </border>
    <border>
      <left style="thick">
        <color rgb="FF999999"/>
      </left>
      <right style="medium">
        <color rgb="FF999999"/>
      </right>
      <top/>
      <bottom/>
      <diagonal/>
    </border>
    <border>
      <left/>
      <right style="hair">
        <color rgb="FF999999"/>
      </right>
      <top/>
      <bottom style="medium">
        <color rgb="FF999999"/>
      </bottom>
      <diagonal/>
    </border>
    <border>
      <left style="thick">
        <color rgb="FF999999"/>
      </left>
      <right style="medium">
        <color rgb="FF999999"/>
      </right>
      <top/>
      <bottom style="thick">
        <color rgb="FFB7B7B7"/>
      </bottom>
      <diagonal/>
    </border>
    <border>
      <left style="hair">
        <color rgb="FF000000"/>
      </left>
      <right style="hair">
        <color rgb="FF000000"/>
      </right>
      <top style="hair">
        <color rgb="FF000000"/>
      </top>
      <bottom style="thick">
        <color rgb="FF999999"/>
      </bottom>
      <diagonal/>
    </border>
    <border>
      <left/>
      <right/>
      <top/>
      <bottom style="thick">
        <color rgb="FF999999"/>
      </bottom>
      <diagonal/>
    </border>
    <border>
      <left style="hair">
        <color rgb="FF999999"/>
      </left>
      <right style="hair">
        <color rgb="FF999999"/>
      </right>
      <top style="hair">
        <color rgb="FF999999"/>
      </top>
      <bottom style="hair">
        <color rgb="FFB7B7B7"/>
      </bottom>
      <diagonal/>
    </border>
    <border>
      <left style="hair">
        <color rgb="FFB7B7B7"/>
      </left>
      <right style="hair">
        <color rgb="FF999999"/>
      </right>
      <top/>
      <bottom/>
      <diagonal/>
    </border>
    <border>
      <left/>
      <right style="hair">
        <color rgb="FFB7B7B7"/>
      </right>
      <top style="hair">
        <color rgb="FF999999"/>
      </top>
      <bottom/>
      <diagonal/>
    </border>
    <border>
      <left style="hair">
        <color rgb="FFB7B7B7"/>
      </left>
      <right style="hair">
        <color rgb="FFB7B7B7"/>
      </right>
      <top style="hair">
        <color rgb="FF999999"/>
      </top>
      <bottom style="hair">
        <color rgb="FFB7B7B7"/>
      </bottom>
      <diagonal/>
    </border>
    <border>
      <left/>
      <right style="hair">
        <color rgb="FFB7B7B7"/>
      </right>
      <top/>
      <bottom/>
      <diagonal/>
    </border>
    <border>
      <left/>
      <right style="hair">
        <color rgb="FFB7B7B7"/>
      </right>
      <top/>
      <bottom style="hair">
        <color rgb="FFB7B7B7"/>
      </bottom>
      <diagonal/>
    </border>
    <border>
      <left/>
      <right/>
      <top style="hair">
        <color rgb="FFB7B7B7"/>
      </top>
      <bottom style="hair">
        <color rgb="FFB7B7B7"/>
      </bottom>
      <diagonal/>
    </border>
    <border>
      <left/>
      <right/>
      <top style="medium">
        <color rgb="FF999999"/>
      </top>
      <bottom style="medium">
        <color rgb="FF999999"/>
      </bottom>
      <diagonal/>
    </border>
    <border>
      <left/>
      <right style="hair">
        <color rgb="FFB7B7B7"/>
      </right>
      <top style="hair">
        <color rgb="FFB7B7B7"/>
      </top>
      <bottom/>
      <diagonal/>
    </border>
    <border>
      <left/>
      <right style="hair">
        <color rgb="FFB7B7B7"/>
      </right>
      <top/>
      <bottom style="hair">
        <color rgb="FF999999"/>
      </bottom>
      <diagonal/>
    </border>
    <border>
      <left style="hair">
        <color rgb="FF000000"/>
      </left>
      <right/>
      <top style="hair">
        <color rgb="FF000000"/>
      </top>
      <bottom/>
      <diagonal/>
    </border>
    <border>
      <left/>
      <right style="hair">
        <color rgb="FF000000"/>
      </right>
      <top style="hair">
        <color rgb="FF000000"/>
      </top>
      <bottom/>
      <diagonal/>
    </border>
    <border>
      <left style="hair">
        <color rgb="FFB7B7B7"/>
      </left>
      <right style="hair">
        <color rgb="FFB7B7B7"/>
      </right>
      <top style="hair">
        <color rgb="FFB7B7B7"/>
      </top>
      <bottom/>
      <diagonal/>
    </border>
    <border>
      <left style="hair">
        <color rgb="FFB7B7B7"/>
      </left>
      <right style="hair">
        <color rgb="FFB7B7B7"/>
      </right>
      <top/>
      <bottom/>
      <diagonal/>
    </border>
    <border>
      <left style="hair">
        <color rgb="FFB7B7B7"/>
      </left>
      <right style="hair">
        <color rgb="FFB7B7B7"/>
      </right>
      <top/>
      <bottom style="hair">
        <color rgb="FFB7B7B7"/>
      </bottom>
      <diagonal/>
    </border>
    <border>
      <left/>
      <right/>
      <top style="thick">
        <color rgb="FFB7B7B7"/>
      </top>
      <bottom style="thick">
        <color rgb="FFB7B7B7"/>
      </bottom>
      <diagonal/>
    </border>
    <border>
      <left/>
      <right style="hair">
        <color rgb="FF999999"/>
      </right>
      <top style="thick">
        <color rgb="FFB7B7B7"/>
      </top>
      <bottom style="thick">
        <color rgb="FFB7B7B7"/>
      </bottom>
      <diagonal/>
    </border>
    <border>
      <left style="hair">
        <color rgb="FFCCCCCC"/>
      </left>
      <right style="hair">
        <color rgb="FF999999"/>
      </right>
      <top/>
      <bottom/>
      <diagonal/>
    </border>
    <border>
      <left style="hair">
        <color rgb="FFB7B7B7"/>
      </left>
      <right/>
      <top/>
      <bottom style="hair">
        <color rgb="FF999999"/>
      </bottom>
      <diagonal/>
    </border>
    <border>
      <left style="hair">
        <color rgb="FFB7B7B7"/>
      </left>
      <right style="hair">
        <color rgb="FF999999"/>
      </right>
      <top/>
      <bottom style="hair">
        <color rgb="FF999999"/>
      </bottom>
      <diagonal/>
    </border>
    <border>
      <left/>
      <right/>
      <top/>
      <bottom style="medium">
        <color rgb="FF999999"/>
      </bottom>
      <diagonal/>
    </border>
    <border>
      <left style="hair">
        <color rgb="FFB7B7B7"/>
      </left>
      <right style="hair">
        <color rgb="FFB7B7B7"/>
      </right>
      <top/>
      <bottom style="hair">
        <color rgb="FF999999"/>
      </bottom>
      <diagonal/>
    </border>
    <border>
      <left style="medium">
        <color rgb="FF999999"/>
      </left>
      <right/>
      <top style="medium">
        <color rgb="FF999999"/>
      </top>
      <bottom style="medium">
        <color rgb="FF999999"/>
      </bottom>
      <diagonal/>
    </border>
    <border>
      <left style="medium">
        <color rgb="FF999999"/>
      </left>
      <right style="hair">
        <color rgb="FF999999"/>
      </right>
      <top/>
      <bottom style="thick">
        <color rgb="FFB7B7B7"/>
      </bottom>
      <diagonal/>
    </border>
    <border>
      <left style="hair">
        <color rgb="FF999999"/>
      </left>
      <right/>
      <top/>
      <bottom style="thick">
        <color rgb="FFB7B7B7"/>
      </bottom>
      <diagonal/>
    </border>
  </borders>
  <cellStyleXfs count="1">
    <xf numFmtId="0" fontId="0" fillId="0" borderId="0"/>
  </cellStyleXfs>
  <cellXfs count="462">
    <xf numFmtId="0" fontId="0" fillId="0" borderId="0" xfId="0"/>
    <xf numFmtId="0" fontId="1" fillId="2" borderId="0" xfId="0" applyFont="1" applyFill="1" applyAlignment="1">
      <alignment horizontal="center" vertical="center" wrapText="1"/>
    </xf>
    <xf numFmtId="0" fontId="2" fillId="2" borderId="0" xfId="0" applyFont="1" applyFill="1"/>
    <xf numFmtId="0" fontId="5" fillId="2" borderId="0" xfId="0" applyFont="1" applyFill="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7" fillId="5"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2" fillId="11" borderId="12" xfId="0" applyFont="1" applyFill="1" applyBorder="1" applyAlignment="1">
      <alignment horizontal="left" vertical="center" wrapText="1"/>
    </xf>
    <xf numFmtId="0" fontId="2" fillId="11" borderId="6" xfId="0" applyFont="1" applyFill="1" applyBorder="1" applyAlignment="1">
      <alignment horizontal="left" vertical="center" wrapText="1"/>
    </xf>
    <xf numFmtId="0" fontId="5" fillId="0" borderId="24" xfId="0" applyFont="1" applyBorder="1" applyAlignment="1">
      <alignment horizontal="center" vertical="center" wrapText="1"/>
    </xf>
    <xf numFmtId="0" fontId="2" fillId="2" borderId="0" xfId="0" applyFont="1" applyFill="1" applyAlignment="1">
      <alignment horizontal="center"/>
    </xf>
    <xf numFmtId="0" fontId="2" fillId="0" borderId="0" xfId="0" applyFont="1" applyAlignment="1">
      <alignment horizontal="center"/>
    </xf>
    <xf numFmtId="0" fontId="2" fillId="0" borderId="0" xfId="0" applyFont="1"/>
    <xf numFmtId="0" fontId="9" fillId="0" borderId="0" xfId="0" applyFont="1"/>
    <xf numFmtId="0" fontId="10" fillId="0" borderId="0" xfId="0" applyFont="1"/>
    <xf numFmtId="0" fontId="13" fillId="0" borderId="0" xfId="0" applyFont="1" applyAlignment="1">
      <alignment horizontal="center" wrapText="1"/>
    </xf>
    <xf numFmtId="0" fontId="13" fillId="0" borderId="0" xfId="0" applyFont="1" applyAlignment="1">
      <alignment horizontal="center" vertical="top" wrapText="1"/>
    </xf>
    <xf numFmtId="0" fontId="10" fillId="0" borderId="0" xfId="0" applyFont="1" applyAlignment="1">
      <alignment vertical="top" wrapText="1"/>
    </xf>
    <xf numFmtId="0" fontId="15" fillId="0" borderId="0" xfId="0" applyFont="1" applyAlignment="1">
      <alignment horizontal="left"/>
    </xf>
    <xf numFmtId="0" fontId="17" fillId="0" borderId="0" xfId="0" applyFont="1" applyAlignment="1">
      <alignment horizontal="left" vertical="top" wrapText="1"/>
    </xf>
    <xf numFmtId="0" fontId="19" fillId="2" borderId="0" xfId="0" applyFont="1" applyFill="1" applyAlignment="1">
      <alignment horizontal="center" vertical="center"/>
    </xf>
    <xf numFmtId="0" fontId="20" fillId="2" borderId="0" xfId="0" applyFont="1" applyFill="1" applyAlignment="1">
      <alignment vertical="center"/>
    </xf>
    <xf numFmtId="0" fontId="19" fillId="3" borderId="0" xfId="0" applyFont="1" applyFill="1" applyAlignment="1">
      <alignment horizontal="center" vertical="center"/>
    </xf>
    <xf numFmtId="0" fontId="20" fillId="0" borderId="0" xfId="0" applyFont="1" applyAlignment="1">
      <alignment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25" fillId="2" borderId="0" xfId="0" applyFont="1" applyFill="1" applyAlignment="1">
      <alignment horizontal="left" vertical="center" wrapText="1"/>
    </xf>
    <xf numFmtId="0" fontId="22" fillId="2" borderId="0" xfId="0" applyFont="1" applyFill="1" applyAlignment="1">
      <alignment horizontal="left" vertical="center" wrapText="1"/>
    </xf>
    <xf numFmtId="0" fontId="25" fillId="0" borderId="0" xfId="0" applyFont="1" applyAlignment="1">
      <alignment horizontal="center" vertical="center" wrapText="1"/>
    </xf>
    <xf numFmtId="0" fontId="20" fillId="13" borderId="0" xfId="0" applyFont="1" applyFill="1" applyAlignment="1">
      <alignment horizontal="left" vertical="center" wrapText="1"/>
    </xf>
    <xf numFmtId="10" fontId="26" fillId="19" borderId="0" xfId="0" applyNumberFormat="1" applyFont="1" applyFill="1" applyAlignment="1">
      <alignment horizontal="center" vertical="center" wrapText="1"/>
    </xf>
    <xf numFmtId="0" fontId="27" fillId="2" borderId="33" xfId="0" applyFont="1" applyFill="1" applyBorder="1" applyAlignment="1">
      <alignment horizontal="center" vertical="center" wrapText="1"/>
    </xf>
    <xf numFmtId="0" fontId="22" fillId="2" borderId="18" xfId="0" applyFont="1" applyFill="1" applyBorder="1" applyAlignment="1">
      <alignment horizontal="center" vertical="center"/>
    </xf>
    <xf numFmtId="0" fontId="25" fillId="0" borderId="34" xfId="0" applyFont="1" applyBorder="1" applyAlignment="1">
      <alignment horizontal="center" vertical="center" wrapText="1"/>
    </xf>
    <xf numFmtId="0" fontId="25" fillId="0" borderId="19" xfId="0" applyFont="1" applyBorder="1" applyAlignment="1">
      <alignment horizontal="center" vertical="center" wrapText="1"/>
    </xf>
    <xf numFmtId="0" fontId="20" fillId="2" borderId="0" xfId="0" applyFont="1" applyFill="1" applyAlignment="1">
      <alignment horizontal="left" vertical="center" wrapText="1"/>
    </xf>
    <xf numFmtId="0" fontId="25" fillId="2" borderId="0" xfId="0" applyFont="1" applyFill="1" applyAlignment="1">
      <alignment horizontal="center" vertical="center" wrapText="1"/>
    </xf>
    <xf numFmtId="10" fontId="26" fillId="2" borderId="0" xfId="0" applyNumberFormat="1" applyFont="1" applyFill="1" applyAlignment="1">
      <alignment horizontal="center" vertical="center" wrapText="1"/>
    </xf>
    <xf numFmtId="0" fontId="20" fillId="20" borderId="0" xfId="0" applyFont="1" applyFill="1" applyAlignment="1">
      <alignment horizontal="left" vertical="center" wrapText="1"/>
    </xf>
    <xf numFmtId="0" fontId="28" fillId="0" borderId="0" xfId="0" applyFont="1" applyAlignment="1">
      <alignment horizontal="center" vertical="center" wrapText="1"/>
    </xf>
    <xf numFmtId="0" fontId="28" fillId="2" borderId="0" xfId="0" applyFont="1" applyFill="1" applyAlignment="1">
      <alignment horizontal="center" vertical="center" wrapText="1"/>
    </xf>
    <xf numFmtId="0" fontId="29" fillId="2" borderId="33" xfId="0" applyFont="1" applyFill="1" applyBorder="1" applyAlignment="1">
      <alignment horizontal="center" vertical="center" wrapText="1"/>
    </xf>
    <xf numFmtId="0" fontId="20" fillId="21" borderId="0" xfId="0" applyFont="1" applyFill="1" applyAlignment="1">
      <alignment horizontal="left" vertical="center" wrapText="1"/>
    </xf>
    <xf numFmtId="0" fontId="27" fillId="2" borderId="33" xfId="0" applyFont="1" applyFill="1" applyBorder="1" applyAlignment="1">
      <alignment horizontal="center" vertical="center"/>
    </xf>
    <xf numFmtId="0" fontId="20" fillId="22" borderId="0" xfId="0" applyFont="1" applyFill="1" applyAlignment="1">
      <alignment horizontal="left" vertical="center" wrapText="1"/>
    </xf>
    <xf numFmtId="0" fontId="25" fillId="2" borderId="0" xfId="0" applyFont="1" applyFill="1" applyAlignment="1">
      <alignment horizontal="center" vertical="center"/>
    </xf>
    <xf numFmtId="0" fontId="30" fillId="2" borderId="0" xfId="0" applyFont="1" applyFill="1" applyAlignment="1">
      <alignment horizontal="center" vertical="center"/>
    </xf>
    <xf numFmtId="10" fontId="31" fillId="2" borderId="0" xfId="0" applyNumberFormat="1" applyFont="1" applyFill="1" applyAlignment="1">
      <alignment horizontal="center" vertical="center" wrapText="1"/>
    </xf>
    <xf numFmtId="10" fontId="31" fillId="23" borderId="0" xfId="0" applyNumberFormat="1" applyFont="1" applyFill="1" applyAlignment="1">
      <alignment horizontal="center" vertical="center" wrapText="1"/>
    </xf>
    <xf numFmtId="164" fontId="33" fillId="2" borderId="0" xfId="0" applyNumberFormat="1" applyFont="1" applyFill="1" applyAlignment="1">
      <alignment vertical="center"/>
    </xf>
    <xf numFmtId="0" fontId="27" fillId="2" borderId="0" xfId="0" applyFont="1" applyFill="1" applyAlignment="1">
      <alignment horizontal="center" vertical="center"/>
    </xf>
    <xf numFmtId="0" fontId="22" fillId="2" borderId="24" xfId="0" applyFont="1" applyFill="1" applyBorder="1" applyAlignment="1">
      <alignment horizontal="center" vertical="center"/>
    </xf>
    <xf numFmtId="0" fontId="25" fillId="2" borderId="0" xfId="0" applyFont="1" applyFill="1" applyAlignment="1">
      <alignment vertical="center"/>
    </xf>
    <xf numFmtId="0" fontId="25" fillId="2" borderId="24" xfId="0" applyFont="1" applyFill="1" applyBorder="1" applyAlignment="1">
      <alignment vertical="center"/>
    </xf>
    <xf numFmtId="0" fontId="27" fillId="2" borderId="35" xfId="0" applyFont="1" applyFill="1" applyBorder="1" applyAlignment="1">
      <alignment horizontal="center" vertical="center"/>
    </xf>
    <xf numFmtId="0" fontId="20" fillId="0" borderId="0" xfId="0" applyFont="1" applyAlignment="1">
      <alignment horizontal="center" vertical="center" wrapText="1"/>
    </xf>
    <xf numFmtId="0" fontId="27" fillId="2" borderId="0" xfId="0" applyFont="1" applyFill="1" applyAlignment="1">
      <alignment vertical="center"/>
    </xf>
    <xf numFmtId="0" fontId="25" fillId="2" borderId="19" xfId="0" applyFont="1" applyFill="1" applyBorder="1" applyAlignment="1">
      <alignment horizontal="center" vertical="center"/>
    </xf>
    <xf numFmtId="0" fontId="20" fillId="3" borderId="0" xfId="0" applyFont="1" applyFill="1" applyAlignment="1">
      <alignment vertical="center"/>
    </xf>
    <xf numFmtId="0" fontId="34" fillId="12" borderId="0" xfId="0" applyFont="1" applyFill="1" applyAlignment="1">
      <alignment horizontal="left" vertical="center" wrapText="1"/>
    </xf>
    <xf numFmtId="0" fontId="34" fillId="2" borderId="0" xfId="0" applyFont="1" applyFill="1" applyAlignment="1">
      <alignment horizontal="left" vertical="center" wrapText="1"/>
    </xf>
    <xf numFmtId="0" fontId="22" fillId="2" borderId="19" xfId="0" applyFont="1" applyFill="1" applyBorder="1" applyAlignment="1">
      <alignment horizontal="center" vertical="center"/>
    </xf>
    <xf numFmtId="0" fontId="34" fillId="14" borderId="0" xfId="0" applyFont="1" applyFill="1" applyAlignment="1">
      <alignment horizontal="left" vertical="center" wrapText="1"/>
    </xf>
    <xf numFmtId="0" fontId="34" fillId="15" borderId="0" xfId="0" applyFont="1" applyFill="1" applyAlignment="1">
      <alignment horizontal="left" vertical="center" wrapText="1"/>
    </xf>
    <xf numFmtId="0" fontId="34" fillId="24" borderId="0" xfId="0" applyFont="1" applyFill="1" applyAlignment="1">
      <alignment horizontal="left" vertical="center" wrapText="1"/>
    </xf>
    <xf numFmtId="10" fontId="31" fillId="25" borderId="0" xfId="0" applyNumberFormat="1" applyFont="1" applyFill="1" applyAlignment="1">
      <alignment horizontal="center" vertical="center" wrapText="1"/>
    </xf>
    <xf numFmtId="165" fontId="20" fillId="2" borderId="0" xfId="0" applyNumberFormat="1" applyFont="1" applyFill="1" applyAlignment="1">
      <alignment horizontal="center" vertical="center"/>
    </xf>
    <xf numFmtId="165" fontId="20" fillId="2" borderId="0" xfId="0" applyNumberFormat="1" applyFont="1" applyFill="1" applyAlignment="1">
      <alignment horizontal="center" vertical="center" wrapText="1"/>
    </xf>
    <xf numFmtId="0" fontId="25" fillId="2" borderId="6" xfId="0" applyFont="1" applyFill="1" applyBorder="1" applyAlignment="1">
      <alignment horizontal="center" vertical="center"/>
    </xf>
    <xf numFmtId="0" fontId="4" fillId="2" borderId="0" xfId="0" applyFont="1" applyFill="1"/>
    <xf numFmtId="0" fontId="35" fillId="13" borderId="0" xfId="0" applyFont="1" applyFill="1" applyAlignment="1">
      <alignment horizontal="left" vertical="center"/>
    </xf>
    <xf numFmtId="0" fontId="36" fillId="26" borderId="0" xfId="0" applyFont="1" applyFill="1" applyAlignment="1">
      <alignment horizontal="left" vertical="top" wrapText="1"/>
    </xf>
    <xf numFmtId="0" fontId="36" fillId="26" borderId="36" xfId="0" applyFont="1" applyFill="1" applyBorder="1" applyAlignment="1">
      <alignment horizontal="left" vertical="top" wrapText="1"/>
    </xf>
    <xf numFmtId="0" fontId="37" fillId="26" borderId="0" xfId="0" applyFont="1" applyFill="1" applyAlignment="1">
      <alignment horizontal="left" vertical="center" wrapText="1"/>
    </xf>
    <xf numFmtId="0" fontId="37" fillId="26" borderId="0" xfId="0" applyFont="1" applyFill="1" applyAlignment="1">
      <alignment horizontal="left" vertical="center"/>
    </xf>
    <xf numFmtId="0" fontId="2" fillId="27" borderId="0" xfId="0" applyFont="1" applyFill="1"/>
    <xf numFmtId="0" fontId="38" fillId="13" borderId="0" xfId="0" applyFont="1" applyFill="1" applyAlignment="1">
      <alignment horizontal="left" vertical="center"/>
    </xf>
    <xf numFmtId="0" fontId="5" fillId="13" borderId="0" xfId="0" applyFont="1" applyFill="1" applyAlignment="1">
      <alignment horizontal="left" vertical="center"/>
    </xf>
    <xf numFmtId="0" fontId="41" fillId="25" borderId="37" xfId="0" applyFont="1" applyFill="1" applyBorder="1" applyAlignment="1">
      <alignment horizontal="center" vertical="center" wrapText="1"/>
    </xf>
    <xf numFmtId="0" fontId="41" fillId="25" borderId="38" xfId="0" applyFont="1" applyFill="1" applyBorder="1" applyAlignment="1">
      <alignment horizontal="center" vertical="center"/>
    </xf>
    <xf numFmtId="0" fontId="41" fillId="25" borderId="38" xfId="0" applyFont="1" applyFill="1" applyBorder="1" applyAlignment="1">
      <alignment horizontal="center" vertical="center" wrapText="1"/>
    </xf>
    <xf numFmtId="0" fontId="41" fillId="25" borderId="36" xfId="0" applyFont="1" applyFill="1" applyBorder="1" applyAlignment="1">
      <alignment horizontal="center" vertical="center" wrapText="1"/>
    </xf>
    <xf numFmtId="0" fontId="42" fillId="0" borderId="0" xfId="0" applyFont="1" applyAlignment="1">
      <alignment horizontal="center"/>
    </xf>
    <xf numFmtId="0" fontId="46" fillId="0" borderId="0" xfId="0" applyFont="1" applyAlignment="1">
      <alignment horizontal="left" vertical="top" wrapText="1"/>
    </xf>
    <xf numFmtId="0" fontId="47" fillId="18" borderId="37" xfId="0" applyFont="1" applyFill="1" applyBorder="1" applyAlignment="1">
      <alignment horizontal="left" vertical="top" wrapText="1"/>
    </xf>
    <xf numFmtId="0" fontId="48" fillId="0" borderId="0" xfId="0" applyFont="1" applyAlignment="1">
      <alignment horizontal="left" vertical="top" wrapText="1"/>
    </xf>
    <xf numFmtId="0" fontId="46" fillId="0" borderId="45" xfId="0" applyFont="1" applyBorder="1" applyAlignment="1">
      <alignment horizontal="center" vertical="center" wrapText="1"/>
    </xf>
    <xf numFmtId="0" fontId="49" fillId="27" borderId="46" xfId="0" applyFont="1" applyFill="1" applyBorder="1" applyAlignment="1">
      <alignment horizontal="left" vertical="top" wrapText="1"/>
    </xf>
    <xf numFmtId="0" fontId="50" fillId="28" borderId="0" xfId="0" applyFont="1" applyFill="1" applyAlignment="1">
      <alignment horizontal="center" vertical="center" wrapText="1"/>
    </xf>
    <xf numFmtId="0" fontId="45" fillId="29" borderId="0" xfId="0" applyFont="1" applyFill="1" applyAlignment="1">
      <alignment horizontal="center" vertical="center" wrapText="1"/>
    </xf>
    <xf numFmtId="0" fontId="49" fillId="27" borderId="47" xfId="0" applyFont="1" applyFill="1" applyBorder="1" applyAlignment="1">
      <alignment horizontal="left" vertical="top" wrapText="1"/>
    </xf>
    <xf numFmtId="0" fontId="49" fillId="27" borderId="45" xfId="0" applyFont="1" applyFill="1" applyBorder="1" applyAlignment="1">
      <alignment horizontal="left" vertical="top" wrapText="1"/>
    </xf>
    <xf numFmtId="0" fontId="50" fillId="28" borderId="49" xfId="0" applyFont="1" applyFill="1" applyBorder="1" applyAlignment="1">
      <alignment horizontal="center" vertical="center" wrapText="1"/>
    </xf>
    <xf numFmtId="0" fontId="46" fillId="0" borderId="50" xfId="0" applyFont="1" applyBorder="1" applyAlignment="1">
      <alignment horizontal="left" vertical="top" wrapText="1"/>
    </xf>
    <xf numFmtId="0" fontId="47" fillId="4" borderId="51" xfId="0" applyFont="1" applyFill="1" applyBorder="1" applyAlignment="1">
      <alignment horizontal="left" vertical="top" wrapText="1"/>
    </xf>
    <xf numFmtId="0" fontId="51" fillId="4" borderId="52" xfId="0" applyFont="1" applyFill="1" applyBorder="1" applyAlignment="1">
      <alignment horizontal="left" vertical="top" wrapText="1"/>
    </xf>
    <xf numFmtId="0" fontId="51" fillId="4" borderId="53" xfId="0" applyFont="1" applyFill="1" applyBorder="1" applyAlignment="1">
      <alignment horizontal="left" vertical="top"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57" xfId="0" applyFont="1" applyBorder="1" applyAlignment="1">
      <alignment horizontal="center" vertical="center" wrapText="1"/>
    </xf>
    <xf numFmtId="0" fontId="49" fillId="27" borderId="58" xfId="0" applyFont="1" applyFill="1" applyBorder="1" applyAlignment="1">
      <alignment horizontal="left" vertical="top" wrapText="1"/>
    </xf>
    <xf numFmtId="0" fontId="46" fillId="0" borderId="58" xfId="0" applyFont="1" applyBorder="1" applyAlignment="1">
      <alignment horizontal="center" vertical="center" wrapText="1"/>
    </xf>
    <xf numFmtId="0" fontId="2" fillId="0" borderId="0" xfId="0" applyFont="1" applyAlignment="1">
      <alignment horizontal="left" vertical="top" wrapText="1"/>
    </xf>
    <xf numFmtId="0" fontId="49" fillId="27" borderId="59" xfId="0" applyFont="1" applyFill="1" applyBorder="1" applyAlignment="1">
      <alignment horizontal="left" vertical="top" wrapText="1"/>
    </xf>
    <xf numFmtId="0" fontId="46" fillId="0" borderId="60" xfId="0" applyFont="1" applyBorder="1" applyAlignment="1">
      <alignment horizontal="center" vertical="center" wrapText="1"/>
    </xf>
    <xf numFmtId="0" fontId="46" fillId="0" borderId="61" xfId="0" applyFont="1" applyBorder="1" applyAlignment="1">
      <alignment horizontal="center" vertical="center" wrapText="1"/>
    </xf>
    <xf numFmtId="0" fontId="46" fillId="0" borderId="63" xfId="0" applyFont="1" applyBorder="1" applyAlignment="1">
      <alignment horizontal="center" vertical="center" wrapText="1"/>
    </xf>
    <xf numFmtId="0" fontId="51" fillId="4" borderId="64" xfId="0" applyFont="1" applyFill="1" applyBorder="1" applyAlignment="1">
      <alignment horizontal="left" vertical="top" wrapText="1"/>
    </xf>
    <xf numFmtId="0" fontId="46" fillId="0" borderId="65" xfId="0" applyFont="1" applyBorder="1" applyAlignment="1">
      <alignment horizontal="center" vertical="center" wrapText="1"/>
    </xf>
    <xf numFmtId="0" fontId="53" fillId="0" borderId="61" xfId="0" applyFont="1" applyBorder="1" applyAlignment="1">
      <alignment horizontal="left" vertical="top" wrapText="1"/>
    </xf>
    <xf numFmtId="0" fontId="46" fillId="0" borderId="66" xfId="0" applyFont="1" applyBorder="1" applyAlignment="1">
      <alignment horizontal="center" vertical="center" wrapText="1"/>
    </xf>
    <xf numFmtId="0" fontId="45" fillId="29" borderId="66" xfId="0" applyFont="1" applyFill="1" applyBorder="1" applyAlignment="1">
      <alignment horizontal="center" vertical="center" wrapText="1"/>
    </xf>
    <xf numFmtId="0" fontId="52" fillId="29" borderId="54" xfId="0" applyFont="1" applyFill="1" applyBorder="1" applyAlignment="1">
      <alignment horizontal="center" vertical="center" wrapText="1"/>
    </xf>
    <xf numFmtId="0" fontId="49" fillId="27" borderId="67" xfId="0" applyFont="1" applyFill="1" applyBorder="1" applyAlignment="1">
      <alignment horizontal="left" vertical="top" wrapText="1"/>
    </xf>
    <xf numFmtId="0" fontId="47" fillId="4" borderId="72" xfId="0" applyFont="1" applyFill="1" applyBorder="1" applyAlignment="1">
      <alignment horizontal="left" vertical="top" wrapText="1"/>
    </xf>
    <xf numFmtId="0" fontId="51" fillId="4" borderId="73" xfId="0" applyFont="1" applyFill="1" applyBorder="1" applyAlignment="1">
      <alignment horizontal="left" vertical="top" wrapText="1"/>
    </xf>
    <xf numFmtId="0" fontId="53" fillId="0" borderId="37" xfId="0" applyFont="1" applyBorder="1" applyAlignment="1">
      <alignment horizontal="left" vertical="top" wrapText="1"/>
    </xf>
    <xf numFmtId="0" fontId="53" fillId="0" borderId="70" xfId="0" applyFont="1" applyBorder="1" applyAlignment="1">
      <alignment horizontal="left" vertical="top" wrapText="1"/>
    </xf>
    <xf numFmtId="0" fontId="47" fillId="4" borderId="74" xfId="0" applyFont="1" applyFill="1" applyBorder="1" applyAlignment="1">
      <alignment horizontal="left" vertical="top" wrapText="1"/>
    </xf>
    <xf numFmtId="0" fontId="52" fillId="28" borderId="76" xfId="0" applyFont="1" applyFill="1" applyBorder="1" applyAlignment="1">
      <alignment horizontal="center" vertical="center" wrapText="1"/>
    </xf>
    <xf numFmtId="0" fontId="49" fillId="4" borderId="46" xfId="0" applyFont="1" applyFill="1" applyBorder="1" applyAlignment="1">
      <alignment horizontal="left" vertical="top" wrapText="1"/>
    </xf>
    <xf numFmtId="0" fontId="49" fillId="4" borderId="67" xfId="0" applyFont="1" applyFill="1" applyBorder="1" applyAlignment="1">
      <alignment horizontal="left" vertical="top" wrapText="1"/>
    </xf>
    <xf numFmtId="0" fontId="46" fillId="0" borderId="46" xfId="0" applyFont="1" applyBorder="1" applyAlignment="1">
      <alignment horizontal="center" vertical="center" wrapText="1"/>
    </xf>
    <xf numFmtId="0" fontId="46" fillId="0" borderId="77" xfId="0" applyFont="1" applyBorder="1" applyAlignment="1">
      <alignment horizontal="center" vertical="center" wrapText="1"/>
    </xf>
    <xf numFmtId="0" fontId="49" fillId="4" borderId="77" xfId="0" applyFont="1" applyFill="1" applyBorder="1" applyAlignment="1">
      <alignment horizontal="left" vertical="top" wrapText="1"/>
    </xf>
    <xf numFmtId="0" fontId="55" fillId="18" borderId="0" xfId="0" applyFont="1" applyFill="1" applyAlignment="1">
      <alignment horizontal="left" vertical="top" wrapText="1"/>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36" fillId="27" borderId="0" xfId="0" applyFont="1" applyFill="1" applyAlignment="1">
      <alignment horizontal="left" vertical="top" wrapText="1"/>
    </xf>
    <xf numFmtId="0" fontId="36" fillId="27" borderId="36" xfId="0" applyFont="1" applyFill="1" applyBorder="1" applyAlignment="1">
      <alignment horizontal="left" vertical="top" wrapText="1"/>
    </xf>
    <xf numFmtId="0" fontId="37" fillId="27" borderId="0" xfId="0" applyFont="1" applyFill="1" applyAlignment="1">
      <alignment horizontal="left" vertical="center" wrapText="1"/>
    </xf>
    <xf numFmtId="0" fontId="37" fillId="27" borderId="0" xfId="0" applyFont="1" applyFill="1" applyAlignment="1">
      <alignment horizontal="left" vertical="center"/>
    </xf>
    <xf numFmtId="0" fontId="37" fillId="0" borderId="0" xfId="0" applyFont="1"/>
    <xf numFmtId="0" fontId="56" fillId="0" borderId="0" xfId="0" applyFont="1" applyAlignment="1">
      <alignment horizontal="center"/>
    </xf>
    <xf numFmtId="0" fontId="46" fillId="0" borderId="81" xfId="0" applyFont="1" applyBorder="1" applyAlignment="1">
      <alignment horizontal="left" vertical="top" wrapText="1"/>
    </xf>
    <xf numFmtId="0" fontId="51" fillId="0" borderId="0" xfId="0" applyFont="1" applyAlignment="1">
      <alignment horizontal="left" vertical="top" wrapText="1"/>
    </xf>
    <xf numFmtId="0" fontId="46" fillId="0" borderId="82" xfId="0" applyFont="1" applyBorder="1" applyAlignment="1">
      <alignment horizontal="center" vertical="center" wrapText="1"/>
    </xf>
    <xf numFmtId="0" fontId="49" fillId="27" borderId="83" xfId="0" applyFont="1" applyFill="1" applyBorder="1" applyAlignment="1">
      <alignment horizontal="left" vertical="top" wrapText="1"/>
    </xf>
    <xf numFmtId="0" fontId="46" fillId="0" borderId="55" xfId="0" applyFont="1" applyBorder="1" applyAlignment="1">
      <alignment horizontal="left" vertical="top" wrapText="1"/>
    </xf>
    <xf numFmtId="0" fontId="49" fillId="27" borderId="85" xfId="0" applyFont="1" applyFill="1" applyBorder="1" applyAlignment="1">
      <alignment horizontal="left" vertical="top" wrapText="1"/>
    </xf>
    <xf numFmtId="0" fontId="46" fillId="0" borderId="88" xfId="0" applyFont="1" applyBorder="1" applyAlignment="1">
      <alignment horizontal="left" vertical="top" wrapText="1"/>
    </xf>
    <xf numFmtId="0" fontId="46" fillId="0" borderId="76" xfId="0" applyFont="1" applyBorder="1" applyAlignment="1">
      <alignment horizontal="center" vertical="center" wrapText="1"/>
    </xf>
    <xf numFmtId="0" fontId="46" fillId="0" borderId="89" xfId="0" applyFont="1" applyBorder="1" applyAlignment="1">
      <alignment horizontal="left" vertical="top" wrapText="1"/>
    </xf>
    <xf numFmtId="0" fontId="45" fillId="28" borderId="90" xfId="0" applyFont="1" applyFill="1" applyBorder="1" applyAlignment="1">
      <alignment horizontal="center" vertical="center" wrapText="1"/>
    </xf>
    <xf numFmtId="0" fontId="25" fillId="0" borderId="63" xfId="0" applyFont="1" applyBorder="1" applyAlignment="1">
      <alignment horizontal="left" vertical="top" wrapText="1"/>
    </xf>
    <xf numFmtId="0" fontId="47" fillId="4" borderId="91" xfId="0" applyFont="1" applyFill="1" applyBorder="1" applyAlignment="1">
      <alignment horizontal="left" vertical="top" wrapText="1"/>
    </xf>
    <xf numFmtId="0" fontId="37" fillId="0" borderId="0" xfId="0" applyFont="1" applyAlignment="1">
      <alignment horizontal="left" vertical="top" wrapText="1"/>
    </xf>
    <xf numFmtId="0" fontId="46" fillId="0" borderId="38" xfId="0" applyFont="1" applyBorder="1" applyAlignment="1">
      <alignment horizontal="center" vertical="center" wrapText="1"/>
    </xf>
    <xf numFmtId="0" fontId="25" fillId="0" borderId="86" xfId="0" applyFont="1" applyBorder="1" applyAlignment="1">
      <alignment horizontal="center" vertical="center" wrapText="1"/>
    </xf>
    <xf numFmtId="0" fontId="25" fillId="0" borderId="92" xfId="0" applyFont="1" applyBorder="1" applyAlignment="1">
      <alignment horizontal="left" vertical="top" wrapText="1"/>
    </xf>
    <xf numFmtId="0" fontId="47" fillId="0" borderId="37" xfId="0" applyFont="1" applyBorder="1" applyAlignment="1">
      <alignment horizontal="left" vertical="top" wrapText="1"/>
    </xf>
    <xf numFmtId="0" fontId="47" fillId="0" borderId="0" xfId="0" applyFont="1" applyAlignment="1">
      <alignment horizontal="left" vertical="top" wrapText="1"/>
    </xf>
    <xf numFmtId="0" fontId="25" fillId="0" borderId="54" xfId="0" applyFont="1" applyBorder="1" applyAlignment="1">
      <alignment horizontal="center" vertical="center" wrapText="1"/>
    </xf>
    <xf numFmtId="0" fontId="25" fillId="0" borderId="65" xfId="0" applyFont="1" applyBorder="1" applyAlignment="1">
      <alignment horizontal="left" vertical="top" wrapText="1"/>
    </xf>
    <xf numFmtId="0" fontId="45" fillId="29" borderId="46" xfId="0" applyFont="1" applyFill="1" applyBorder="1" applyAlignment="1">
      <alignment horizontal="center" vertical="center" wrapText="1"/>
    </xf>
    <xf numFmtId="0" fontId="25" fillId="0" borderId="65" xfId="0" applyFont="1" applyBorder="1" applyAlignment="1">
      <alignment horizontal="center" vertical="center" wrapText="1"/>
    </xf>
    <xf numFmtId="0" fontId="25" fillId="0" borderId="66" xfId="0" applyFont="1" applyBorder="1" applyAlignment="1">
      <alignment horizontal="center" vertical="center" wrapText="1"/>
    </xf>
    <xf numFmtId="0" fontId="49" fillId="4" borderId="45" xfId="0" applyFont="1" applyFill="1" applyBorder="1" applyAlignment="1">
      <alignment horizontal="left" vertical="top" wrapText="1"/>
    </xf>
    <xf numFmtId="0" fontId="49" fillId="4" borderId="98" xfId="0" applyFont="1" applyFill="1" applyBorder="1" applyAlignment="1">
      <alignment horizontal="left" vertical="top" wrapText="1"/>
    </xf>
    <xf numFmtId="0" fontId="25" fillId="0" borderId="87" xfId="0" applyFont="1" applyBorder="1" applyAlignment="1">
      <alignment horizontal="center" vertical="center" wrapText="1"/>
    </xf>
    <xf numFmtId="0" fontId="45" fillId="28" borderId="86" xfId="0" applyFont="1" applyFill="1" applyBorder="1" applyAlignment="1">
      <alignment horizontal="center" vertical="center" wrapText="1"/>
    </xf>
    <xf numFmtId="0" fontId="46" fillId="0" borderId="101" xfId="0" applyFont="1" applyBorder="1" applyAlignment="1">
      <alignment horizontal="center" vertical="center" wrapText="1"/>
    </xf>
    <xf numFmtId="0" fontId="49" fillId="27" borderId="101" xfId="0" applyFont="1" applyFill="1" applyBorder="1" applyAlignment="1">
      <alignment horizontal="left" vertical="top" wrapText="1"/>
    </xf>
    <xf numFmtId="0" fontId="58" fillId="13" borderId="0" xfId="0" applyFont="1" applyFill="1" applyAlignment="1">
      <alignment horizontal="left" vertical="center"/>
    </xf>
    <xf numFmtId="0" fontId="4" fillId="0" borderId="0" xfId="0" applyFont="1"/>
    <xf numFmtId="0" fontId="46" fillId="0" borderId="106" xfId="0" applyFont="1" applyBorder="1" applyAlignment="1">
      <alignment horizontal="center" vertical="center" wrapText="1"/>
    </xf>
    <xf numFmtId="0" fontId="43" fillId="27" borderId="43" xfId="0" applyFont="1" applyFill="1" applyBorder="1" applyAlignment="1">
      <alignment horizontal="left" vertical="top" wrapText="1"/>
    </xf>
    <xf numFmtId="0" fontId="43" fillId="27" borderId="75" xfId="0" applyFont="1" applyFill="1" applyBorder="1" applyAlignment="1">
      <alignment horizontal="left" vertical="top" wrapText="1"/>
    </xf>
    <xf numFmtId="0" fontId="5" fillId="31" borderId="0" xfId="0" applyFont="1" applyFill="1" applyAlignment="1">
      <alignment horizontal="left" vertical="center"/>
    </xf>
    <xf numFmtId="0" fontId="37" fillId="26" borderId="0" xfId="0" applyFont="1" applyFill="1"/>
    <xf numFmtId="0" fontId="2" fillId="26" borderId="0" xfId="0" applyFont="1" applyFill="1"/>
    <xf numFmtId="0" fontId="38" fillId="31" borderId="0" xfId="0" applyFont="1" applyFill="1" applyAlignment="1">
      <alignment horizontal="left" vertical="center"/>
    </xf>
    <xf numFmtId="0" fontId="46" fillId="0" borderId="110" xfId="0" applyFont="1" applyBorder="1" applyAlignment="1">
      <alignment horizontal="center" vertical="center" wrapText="1"/>
    </xf>
    <xf numFmtId="0" fontId="50" fillId="29" borderId="110" xfId="0" applyFont="1" applyFill="1" applyBorder="1" applyAlignment="1">
      <alignment horizontal="center" vertical="center" wrapText="1"/>
    </xf>
    <xf numFmtId="0" fontId="50" fillId="28" borderId="111" xfId="0" applyFont="1" applyFill="1" applyBorder="1" applyAlignment="1">
      <alignment horizontal="center" vertical="center" wrapText="1"/>
    </xf>
    <xf numFmtId="0" fontId="50" fillId="29" borderId="54" xfId="0" applyFont="1" applyFill="1" applyBorder="1" applyAlignment="1">
      <alignment horizontal="center" vertical="center" wrapText="1"/>
    </xf>
    <xf numFmtId="0" fontId="50" fillId="28" borderId="86" xfId="0" applyFont="1" applyFill="1" applyBorder="1" applyAlignment="1">
      <alignment horizontal="center" vertical="center" wrapText="1"/>
    </xf>
    <xf numFmtId="0" fontId="46" fillId="0" borderId="86" xfId="0" applyFont="1" applyBorder="1" applyAlignment="1">
      <alignment horizontal="center" vertical="center" wrapText="1"/>
    </xf>
    <xf numFmtId="0" fontId="49" fillId="27" borderId="86" xfId="0" applyFont="1" applyFill="1" applyBorder="1" applyAlignment="1">
      <alignment horizontal="left" vertical="top" wrapText="1"/>
    </xf>
    <xf numFmtId="0" fontId="49" fillId="27" borderId="82" xfId="0" applyFont="1" applyFill="1" applyBorder="1" applyAlignment="1">
      <alignment horizontal="left" vertical="top" wrapText="1"/>
    </xf>
    <xf numFmtId="0" fontId="49" fillId="27" borderId="102" xfId="0" applyFont="1" applyFill="1" applyBorder="1" applyAlignment="1">
      <alignment horizontal="left" vertical="top" wrapText="1"/>
    </xf>
    <xf numFmtId="0" fontId="46" fillId="0" borderId="112" xfId="0" applyFont="1" applyBorder="1" applyAlignment="1">
      <alignment horizontal="center" vertical="center" wrapText="1"/>
    </xf>
    <xf numFmtId="0" fontId="46" fillId="0" borderId="102" xfId="0" applyFont="1" applyBorder="1" applyAlignment="1">
      <alignment horizontal="center" vertical="center" wrapText="1"/>
    </xf>
    <xf numFmtId="0" fontId="43" fillId="0" borderId="0" xfId="0" applyFont="1" applyAlignment="1">
      <alignment horizontal="left" vertical="top" wrapText="1"/>
    </xf>
    <xf numFmtId="0" fontId="44" fillId="0" borderId="0" xfId="0" applyFont="1" applyAlignment="1">
      <alignment horizontal="left" vertical="top" wrapText="1"/>
    </xf>
    <xf numFmtId="0" fontId="46" fillId="0" borderId="0" xfId="0" applyFont="1" applyAlignment="1">
      <alignment horizontal="center" vertical="center" wrapText="1"/>
    </xf>
    <xf numFmtId="0" fontId="49" fillId="0" borderId="0" xfId="0" applyFont="1" applyAlignment="1">
      <alignment horizontal="left" vertical="top" wrapText="1"/>
    </xf>
    <xf numFmtId="0" fontId="55" fillId="0" borderId="0" xfId="0" applyFont="1" applyAlignment="1">
      <alignment horizontal="left" vertical="top" wrapText="1"/>
    </xf>
    <xf numFmtId="0" fontId="46" fillId="0" borderId="110" xfId="0" applyFont="1" applyBorder="1" applyAlignment="1">
      <alignment horizontal="left" vertical="top" wrapText="1"/>
    </xf>
    <xf numFmtId="0" fontId="49" fillId="4" borderId="66" xfId="0" applyFont="1" applyFill="1" applyBorder="1" applyAlignment="1">
      <alignment horizontal="left" vertical="top" wrapText="1"/>
    </xf>
    <xf numFmtId="0" fontId="50" fillId="28" borderId="76" xfId="0" applyFont="1" applyFill="1" applyBorder="1" applyAlignment="1">
      <alignment horizontal="center" vertical="center" wrapText="1"/>
    </xf>
    <xf numFmtId="0" fontId="49" fillId="4" borderId="47" xfId="0" applyFont="1" applyFill="1" applyBorder="1" applyAlignment="1">
      <alignment horizontal="left" vertical="top" wrapText="1"/>
    </xf>
    <xf numFmtId="0" fontId="49" fillId="4" borderId="36" xfId="0" applyFont="1" applyFill="1" applyBorder="1" applyAlignment="1">
      <alignment horizontal="left" vertical="top" wrapText="1"/>
    </xf>
    <xf numFmtId="0" fontId="49" fillId="4" borderId="82" xfId="0" applyFont="1" applyFill="1" applyBorder="1" applyAlignment="1">
      <alignment horizontal="left" vertical="top" wrapText="1"/>
    </xf>
    <xf numFmtId="0" fontId="49" fillId="27" borderId="0" xfId="0" applyFont="1" applyFill="1" applyAlignment="1">
      <alignment horizontal="left" vertical="top" wrapText="1"/>
    </xf>
    <xf numFmtId="0" fontId="49" fillId="27" borderId="29" xfId="0" applyFont="1" applyFill="1" applyBorder="1" applyAlignment="1">
      <alignment horizontal="left" vertical="top" wrapText="1"/>
    </xf>
    <xf numFmtId="0" fontId="46" fillId="0" borderId="121" xfId="0" applyFont="1" applyBorder="1" applyAlignment="1">
      <alignment horizontal="center" vertical="center" wrapText="1"/>
    </xf>
    <xf numFmtId="0" fontId="49" fillId="27" borderId="121" xfId="0" applyFont="1" applyFill="1" applyBorder="1" applyAlignment="1">
      <alignment horizontal="left" vertical="top" wrapText="1"/>
    </xf>
    <xf numFmtId="0" fontId="49" fillId="4" borderId="0" xfId="0" applyFont="1" applyFill="1" applyAlignment="1">
      <alignment horizontal="left" vertical="top" wrapText="1"/>
    </xf>
    <xf numFmtId="0" fontId="49" fillId="4" borderId="121" xfId="0" applyFont="1" applyFill="1" applyBorder="1" applyAlignment="1">
      <alignment horizontal="left" vertical="top" wrapText="1"/>
    </xf>
    <xf numFmtId="0" fontId="2" fillId="0" borderId="122" xfId="0" applyFont="1" applyBorder="1" applyAlignment="1">
      <alignment horizontal="center" vertical="center"/>
    </xf>
    <xf numFmtId="0" fontId="2" fillId="0" borderId="122" xfId="0" applyFont="1" applyBorder="1" applyAlignment="1">
      <alignment vertical="center"/>
    </xf>
    <xf numFmtId="0" fontId="47" fillId="4" borderId="37" xfId="0" applyFont="1" applyFill="1" applyBorder="1" applyAlignment="1">
      <alignment horizontal="left" vertical="top" wrapText="1"/>
    </xf>
    <xf numFmtId="0" fontId="49" fillId="4" borderId="123" xfId="0" applyFont="1" applyFill="1" applyBorder="1" applyAlignment="1">
      <alignment horizontal="left" vertical="top" wrapText="1"/>
    </xf>
    <xf numFmtId="0" fontId="38" fillId="15" borderId="0" xfId="0" applyFont="1" applyFill="1" applyAlignment="1">
      <alignment horizontal="left" vertical="center"/>
    </xf>
    <xf numFmtId="0" fontId="5" fillId="15" borderId="0" xfId="0" applyFont="1" applyFill="1" applyAlignment="1">
      <alignment horizontal="left" vertical="center"/>
    </xf>
    <xf numFmtId="0" fontId="49" fillId="27" borderId="126" xfId="0" applyFont="1" applyFill="1" applyBorder="1" applyAlignment="1">
      <alignment horizontal="left" vertical="top" wrapText="1"/>
    </xf>
    <xf numFmtId="0" fontId="46" fillId="0" borderId="87" xfId="0" applyFont="1" applyBorder="1" applyAlignment="1">
      <alignment horizontal="center" vertical="center" wrapText="1"/>
    </xf>
    <xf numFmtId="0" fontId="46" fillId="0" borderId="130" xfId="0" applyFont="1" applyBorder="1" applyAlignment="1">
      <alignment horizontal="left" vertical="top" wrapText="1"/>
    </xf>
    <xf numFmtId="0" fontId="49" fillId="4" borderId="126" xfId="0" applyFont="1" applyFill="1" applyBorder="1" applyAlignment="1">
      <alignment horizontal="left" vertical="top" wrapText="1"/>
    </xf>
    <xf numFmtId="0" fontId="50" fillId="29" borderId="65" xfId="0" applyFont="1" applyFill="1" applyBorder="1" applyAlignment="1">
      <alignment horizontal="center" vertical="center" wrapText="1"/>
    </xf>
    <xf numFmtId="0" fontId="49" fillId="4" borderId="101" xfId="0" applyFont="1" applyFill="1" applyBorder="1" applyAlignment="1">
      <alignment horizontal="left" vertical="top" wrapText="1"/>
    </xf>
    <xf numFmtId="0" fontId="43" fillId="18" borderId="0" xfId="0" applyFont="1" applyFill="1" applyAlignment="1">
      <alignment horizontal="left" vertical="top" wrapText="1"/>
    </xf>
    <xf numFmtId="0" fontId="2" fillId="18" borderId="0" xfId="0" applyFont="1" applyFill="1"/>
    <xf numFmtId="0" fontId="4" fillId="18" borderId="0" xfId="0" applyFont="1" applyFill="1"/>
    <xf numFmtId="0" fontId="59" fillId="26" borderId="0" xfId="0" applyFont="1" applyFill="1" applyAlignment="1">
      <alignment horizontal="left" vertical="top" wrapText="1"/>
    </xf>
    <xf numFmtId="0" fontId="49" fillId="4" borderId="86" xfId="0" applyFont="1" applyFill="1" applyBorder="1" applyAlignment="1">
      <alignment horizontal="left" vertical="top" wrapText="1"/>
    </xf>
    <xf numFmtId="0" fontId="46" fillId="0" borderId="29" xfId="0" applyFont="1" applyBorder="1" applyAlignment="1">
      <alignment horizontal="center" vertical="center" wrapText="1"/>
    </xf>
    <xf numFmtId="0" fontId="49" fillId="27" borderId="104" xfId="0" applyFont="1" applyFill="1" applyBorder="1" applyAlignment="1">
      <alignment horizontal="left" vertical="top" wrapText="1"/>
    </xf>
    <xf numFmtId="0" fontId="2" fillId="15" borderId="0" xfId="0" applyFont="1" applyFill="1" applyAlignment="1">
      <alignment horizontal="left" vertical="center"/>
    </xf>
    <xf numFmtId="0" fontId="49" fillId="27" borderId="66" xfId="0" applyFont="1" applyFill="1" applyBorder="1" applyAlignment="1">
      <alignment horizontal="left" vertical="top" wrapText="1"/>
    </xf>
    <xf numFmtId="0" fontId="47" fillId="4" borderId="138" xfId="0" applyFont="1" applyFill="1" applyBorder="1" applyAlignment="1">
      <alignment horizontal="left" vertical="top" wrapText="1"/>
    </xf>
    <xf numFmtId="0" fontId="47" fillId="4" borderId="139" xfId="0" applyFont="1" applyFill="1" applyBorder="1" applyAlignment="1">
      <alignment horizontal="left" vertical="top" wrapText="1"/>
    </xf>
    <xf numFmtId="0" fontId="46" fillId="0" borderId="103" xfId="0" applyFont="1" applyBorder="1" applyAlignment="1">
      <alignment horizontal="center" vertical="center" wrapText="1"/>
    </xf>
    <xf numFmtId="0" fontId="37" fillId="27" borderId="0" xfId="0" applyFont="1" applyFill="1"/>
    <xf numFmtId="0" fontId="61" fillId="27" borderId="141" xfId="0" applyFont="1" applyFill="1" applyBorder="1" applyAlignment="1">
      <alignment horizontal="left" vertical="top" wrapText="1"/>
    </xf>
    <xf numFmtId="0" fontId="61" fillId="27" borderId="83" xfId="0" applyFont="1" applyFill="1" applyBorder="1" applyAlignment="1">
      <alignment horizontal="left" vertical="top" wrapText="1"/>
    </xf>
    <xf numFmtId="0" fontId="61" fillId="27" borderId="46" xfId="0" applyFont="1" applyFill="1" applyBorder="1" applyAlignment="1">
      <alignment horizontal="left" vertical="top" wrapText="1"/>
    </xf>
    <xf numFmtId="0" fontId="49" fillId="27" borderId="142" xfId="0" applyFont="1" applyFill="1" applyBorder="1" applyAlignment="1">
      <alignment horizontal="left" vertical="top" wrapText="1"/>
    </xf>
    <xf numFmtId="0" fontId="46" fillId="0" borderId="143" xfId="0" applyFont="1" applyBorder="1" applyAlignment="1">
      <alignment horizontal="center" vertical="center" wrapText="1"/>
    </xf>
    <xf numFmtId="0" fontId="5" fillId="32" borderId="0" xfId="0" applyFont="1" applyFill="1" applyAlignment="1">
      <alignment horizontal="left" vertical="center"/>
    </xf>
    <xf numFmtId="0" fontId="38" fillId="32" borderId="0" xfId="0" applyFont="1" applyFill="1" applyAlignment="1">
      <alignment horizontal="left" vertical="center"/>
    </xf>
    <xf numFmtId="0" fontId="46" fillId="0" borderId="143" xfId="0" applyFont="1" applyBorder="1" applyAlignment="1">
      <alignment horizontal="left" vertical="top" wrapText="1"/>
    </xf>
    <xf numFmtId="0" fontId="49" fillId="27" borderId="87" xfId="0" applyFont="1" applyFill="1" applyBorder="1" applyAlignment="1">
      <alignment horizontal="left" vertical="top" wrapText="1"/>
    </xf>
    <xf numFmtId="0" fontId="46" fillId="0" borderId="145" xfId="0" applyFont="1" applyBorder="1" applyAlignment="1">
      <alignment horizontal="left" vertical="top" wrapText="1"/>
    </xf>
    <xf numFmtId="0" fontId="49" fillId="27" borderId="98" xfId="0" applyFont="1" applyFill="1" applyBorder="1" applyAlignment="1">
      <alignment horizontal="left" vertical="top" wrapText="1"/>
    </xf>
    <xf numFmtId="0" fontId="57" fillId="30" borderId="86" xfId="0" applyFont="1" applyFill="1" applyBorder="1" applyAlignment="1">
      <alignment horizontal="center" wrapText="1"/>
    </xf>
    <xf numFmtId="0" fontId="25" fillId="0" borderId="82" xfId="0" applyFont="1" applyBorder="1" applyAlignment="1">
      <alignment horizontal="center" vertical="center" wrapText="1"/>
    </xf>
    <xf numFmtId="0" fontId="45" fillId="28" borderId="62" xfId="0" applyFont="1" applyFill="1" applyBorder="1" applyAlignment="1">
      <alignment horizontal="center" vertical="center" wrapText="1"/>
    </xf>
    <xf numFmtId="0" fontId="49" fillId="27" borderId="77" xfId="0" applyFont="1" applyFill="1" applyBorder="1" applyAlignment="1">
      <alignment horizontal="left" vertical="top" wrapText="1"/>
    </xf>
    <xf numFmtId="0" fontId="49" fillId="27" borderId="113" xfId="0" applyFont="1" applyFill="1" applyBorder="1" applyAlignment="1">
      <alignment horizontal="left" vertical="top" wrapText="1"/>
    </xf>
    <xf numFmtId="0" fontId="57" fillId="30" borderId="147" xfId="0" applyFont="1" applyFill="1" applyBorder="1" applyAlignment="1">
      <alignment horizontal="center" wrapText="1"/>
    </xf>
    <xf numFmtId="0" fontId="2" fillId="11" borderId="18" xfId="0" applyFont="1" applyFill="1" applyBorder="1" applyAlignment="1">
      <alignment horizontal="left" vertical="center" wrapText="1"/>
    </xf>
    <xf numFmtId="0" fontId="2" fillId="16" borderId="18" xfId="0" applyFont="1" applyFill="1" applyBorder="1" applyAlignment="1">
      <alignment horizontal="left" vertical="center" wrapText="1"/>
    </xf>
    <xf numFmtId="0" fontId="2" fillId="17" borderId="3" xfId="0" applyFont="1" applyFill="1" applyBorder="1" applyAlignment="1">
      <alignment horizontal="center" vertical="center" wrapText="1"/>
    </xf>
    <xf numFmtId="0" fontId="5" fillId="0" borderId="13"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3" borderId="0" xfId="0" applyFont="1" applyFill="1" applyAlignment="1">
      <alignment horizontal="center" vertical="center" wrapText="1"/>
    </xf>
    <xf numFmtId="0" fontId="5" fillId="4" borderId="0" xfId="0" applyFont="1" applyFill="1" applyAlignment="1">
      <alignment horizontal="center" vertical="center" wrapText="1"/>
    </xf>
    <xf numFmtId="0" fontId="6" fillId="4" borderId="0" xfId="0" applyFont="1" applyFill="1" applyAlignment="1">
      <alignment horizontal="center" vertical="center" wrapText="1"/>
    </xf>
    <xf numFmtId="0" fontId="8" fillId="9" borderId="8"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1" fillId="0" borderId="0" xfId="0" applyFont="1" applyAlignment="1">
      <alignment vertical="top" wrapText="1"/>
    </xf>
    <xf numFmtId="0" fontId="11" fillId="0" borderId="0" xfId="0" applyFont="1" applyAlignment="1">
      <alignment wrapText="1"/>
    </xf>
    <xf numFmtId="0" fontId="12" fillId="0" borderId="0" xfId="0" applyFont="1" applyAlignment="1">
      <alignment horizontal="center" wrapText="1"/>
    </xf>
    <xf numFmtId="0" fontId="14" fillId="0" borderId="0" xfId="0" applyFont="1" applyAlignment="1">
      <alignment vertical="top" wrapText="1"/>
    </xf>
    <xf numFmtId="0" fontId="13" fillId="0" borderId="0" xfId="0" applyFont="1" applyAlignment="1">
      <alignment horizontal="center" vertical="top" wrapText="1"/>
    </xf>
    <xf numFmtId="0" fontId="10" fillId="0" borderId="0" xfId="0" applyFont="1" applyAlignment="1">
      <alignment horizontal="center" vertical="top" wrapText="1"/>
    </xf>
    <xf numFmtId="0" fontId="16" fillId="0" borderId="0" xfId="0" applyFont="1" applyAlignment="1">
      <alignment horizontal="left" vertical="top" wrapText="1"/>
    </xf>
    <xf numFmtId="0" fontId="13" fillId="0" borderId="0" xfId="0" applyFont="1" applyAlignment="1">
      <alignment horizontal="center" wrapText="1"/>
    </xf>
    <xf numFmtId="0" fontId="4" fillId="0" borderId="0" xfId="0" applyFont="1" applyAlignment="1">
      <alignment horizontal="center"/>
    </xf>
    <xf numFmtId="0" fontId="17" fillId="0" borderId="0" xfId="0" applyFont="1" applyAlignment="1">
      <alignment horizontal="center" vertical="top" wrapText="1"/>
    </xf>
    <xf numFmtId="0" fontId="10" fillId="0" borderId="0" xfId="0" applyFont="1" applyAlignment="1">
      <alignment horizontal="center"/>
    </xf>
    <xf numFmtId="0" fontId="17" fillId="18" borderId="0" xfId="0" applyFont="1" applyFill="1" applyAlignment="1">
      <alignment horizontal="left" vertical="top" wrapText="1"/>
    </xf>
    <xf numFmtId="0" fontId="18" fillId="0" borderId="0" xfId="0" applyFont="1" applyAlignment="1">
      <alignment vertical="top" wrapText="1"/>
    </xf>
    <xf numFmtId="0" fontId="32" fillId="2" borderId="0" xfId="0" applyFont="1" applyFill="1" applyAlignment="1">
      <alignment horizontal="center" vertical="center"/>
    </xf>
    <xf numFmtId="0" fontId="19" fillId="3" borderId="0" xfId="0" applyFont="1" applyFill="1" applyAlignment="1">
      <alignment horizontal="center" vertical="center"/>
    </xf>
    <xf numFmtId="0" fontId="21" fillId="2" borderId="0" xfId="0" applyFont="1" applyFill="1" applyAlignment="1">
      <alignment horizontal="center" vertical="center"/>
    </xf>
    <xf numFmtId="0" fontId="24" fillId="2" borderId="0" xfId="0" applyFont="1" applyFill="1" applyAlignment="1">
      <alignment horizontal="center" vertical="center" wrapText="1"/>
    </xf>
    <xf numFmtId="0" fontId="20" fillId="22" borderId="0" xfId="0" applyFont="1" applyFill="1" applyAlignment="1">
      <alignment horizontal="left" vertical="center" wrapText="1"/>
    </xf>
    <xf numFmtId="0" fontId="45" fillId="29" borderId="66" xfId="0" applyFont="1" applyFill="1" applyBorder="1" applyAlignment="1">
      <alignment horizontal="center" vertical="center" wrapText="1"/>
    </xf>
    <xf numFmtId="0" fontId="44" fillId="27" borderId="40" xfId="0" applyFont="1" applyFill="1" applyBorder="1" applyAlignment="1">
      <alignment horizontal="left" vertical="top" wrapText="1"/>
    </xf>
    <xf numFmtId="0" fontId="45" fillId="28" borderId="41" xfId="0" applyFont="1" applyFill="1" applyBorder="1" applyAlignment="1">
      <alignment horizontal="center" vertical="center" wrapText="1"/>
    </xf>
    <xf numFmtId="0" fontId="46" fillId="0" borderId="45" xfId="0" applyFont="1" applyBorder="1" applyAlignment="1">
      <alignment horizontal="center" vertical="center" wrapText="1"/>
    </xf>
    <xf numFmtId="0" fontId="35" fillId="13" borderId="0" xfId="0" applyFont="1" applyFill="1" applyAlignment="1">
      <alignment horizontal="left" vertical="center"/>
    </xf>
    <xf numFmtId="0" fontId="39" fillId="26" borderId="0" xfId="0" applyFont="1" applyFill="1" applyAlignment="1">
      <alignment horizontal="left" vertical="top" wrapText="1"/>
    </xf>
    <xf numFmtId="0" fontId="40" fillId="13" borderId="0" xfId="0" applyFont="1" applyFill="1" applyAlignment="1">
      <alignment horizontal="left" vertical="top" wrapText="1"/>
    </xf>
    <xf numFmtId="0" fontId="43" fillId="27" borderId="39" xfId="0" applyFont="1" applyFill="1" applyBorder="1" applyAlignment="1">
      <alignment horizontal="left" vertical="top" wrapText="1"/>
    </xf>
    <xf numFmtId="0" fontId="44" fillId="4" borderId="40" xfId="0" applyFont="1" applyFill="1" applyBorder="1" applyAlignment="1">
      <alignment horizontal="left" vertical="top" wrapText="1"/>
    </xf>
    <xf numFmtId="0" fontId="43" fillId="4" borderId="43" xfId="0" applyFont="1" applyFill="1" applyBorder="1" applyAlignment="1">
      <alignment horizontal="left" vertical="top" wrapText="1"/>
    </xf>
    <xf numFmtId="0" fontId="46" fillId="0" borderId="66" xfId="0" applyFont="1" applyBorder="1" applyAlignment="1">
      <alignment horizontal="center" vertical="center" wrapText="1"/>
    </xf>
    <xf numFmtId="0" fontId="52" fillId="29" borderId="66" xfId="0" applyFont="1" applyFill="1" applyBorder="1" applyAlignment="1">
      <alignment horizontal="center" vertical="center" wrapText="1"/>
    </xf>
    <xf numFmtId="0" fontId="46" fillId="0" borderId="68" xfId="0" applyFont="1" applyBorder="1" applyAlignment="1">
      <alignment horizontal="center" vertical="center" wrapText="1"/>
    </xf>
    <xf numFmtId="0" fontId="2" fillId="0" borderId="61" xfId="0" applyFont="1" applyBorder="1" applyAlignment="1">
      <alignment horizontal="left" vertical="center" wrapText="1"/>
    </xf>
    <xf numFmtId="0" fontId="52" fillId="28" borderId="41" xfId="0" applyFont="1" applyFill="1" applyBorder="1" applyAlignment="1">
      <alignment horizontal="center" vertical="center" wrapText="1"/>
    </xf>
    <xf numFmtId="0" fontId="46" fillId="0" borderId="78" xfId="0" applyFont="1" applyBorder="1" applyAlignment="1">
      <alignment horizontal="center" vertical="center" wrapText="1"/>
    </xf>
    <xf numFmtId="0" fontId="47" fillId="18" borderId="37" xfId="0" applyFont="1" applyFill="1" applyBorder="1" applyAlignment="1">
      <alignment horizontal="left" vertical="top" wrapText="1"/>
    </xf>
    <xf numFmtId="0" fontId="53" fillId="0" borderId="61" xfId="0" applyFont="1" applyBorder="1" applyAlignment="1">
      <alignment horizontal="left" vertical="top" wrapText="1"/>
    </xf>
    <xf numFmtId="0" fontId="45" fillId="29" borderId="0" xfId="0" applyFont="1" applyFill="1" applyAlignment="1">
      <alignment horizontal="center" vertical="center" wrapText="1"/>
    </xf>
    <xf numFmtId="0" fontId="54" fillId="0" borderId="45" xfId="0" applyFont="1" applyBorder="1" applyAlignment="1">
      <alignment horizontal="center" vertical="center" wrapText="1"/>
    </xf>
    <xf numFmtId="0" fontId="52" fillId="29" borderId="0" xfId="0" applyFont="1" applyFill="1" applyAlignment="1">
      <alignment horizontal="center" vertical="center" wrapText="1"/>
    </xf>
    <xf numFmtId="0" fontId="50" fillId="28" borderId="71" xfId="0" applyFont="1" applyFill="1" applyBorder="1" applyAlignment="1">
      <alignment horizontal="center" vertical="center" wrapText="1"/>
    </xf>
    <xf numFmtId="0" fontId="46" fillId="0" borderId="38" xfId="0" applyFont="1" applyBorder="1" applyAlignment="1">
      <alignment horizontal="center" vertical="center" wrapText="1"/>
    </xf>
    <xf numFmtId="0" fontId="47" fillId="0" borderId="93" xfId="0" applyFont="1" applyBorder="1" applyAlignment="1">
      <alignment horizontal="left" vertical="top" wrapText="1"/>
    </xf>
    <xf numFmtId="0" fontId="47" fillId="0" borderId="37" xfId="0" applyFont="1" applyBorder="1" applyAlignment="1">
      <alignment horizontal="left" vertical="top" wrapText="1"/>
    </xf>
    <xf numFmtId="0" fontId="25" fillId="0" borderId="66" xfId="0" applyFont="1" applyBorder="1" applyAlignment="1">
      <alignment horizontal="center" vertical="center" wrapText="1"/>
    </xf>
    <xf numFmtId="0" fontId="44" fillId="4" borderId="44" xfId="0" applyFont="1" applyFill="1" applyBorder="1" applyAlignment="1">
      <alignment horizontal="left" vertical="top" wrapText="1"/>
    </xf>
    <xf numFmtId="0" fontId="57" fillId="30" borderId="66" xfId="0" applyFont="1" applyFill="1" applyBorder="1" applyAlignment="1">
      <alignment horizontal="center" wrapText="1"/>
    </xf>
    <xf numFmtId="0" fontId="2" fillId="0" borderId="96" xfId="0" applyFont="1" applyBorder="1" applyAlignment="1">
      <alignment horizontal="left" vertical="center" wrapText="1"/>
    </xf>
    <xf numFmtId="0" fontId="49" fillId="0" borderId="45" xfId="0" applyFont="1" applyBorder="1" applyAlignment="1">
      <alignment horizontal="left" vertical="top" wrapText="1"/>
    </xf>
    <xf numFmtId="0" fontId="49" fillId="0" borderId="82" xfId="0" applyFont="1" applyBorder="1" applyAlignment="1">
      <alignment horizontal="left" vertical="top" wrapText="1"/>
    </xf>
    <xf numFmtId="0" fontId="46" fillId="0" borderId="82" xfId="0" applyFont="1" applyBorder="1" applyAlignment="1">
      <alignment horizontal="center" vertical="center" wrapText="1"/>
    </xf>
    <xf numFmtId="0" fontId="46" fillId="0" borderId="56" xfId="0" applyFont="1" applyBorder="1" applyAlignment="1">
      <alignment horizontal="center" vertical="center" wrapText="1"/>
    </xf>
    <xf numFmtId="0" fontId="45" fillId="28" borderId="42" xfId="0" applyFont="1" applyFill="1" applyBorder="1" applyAlignment="1">
      <alignment horizontal="center" vertical="center" wrapText="1"/>
    </xf>
    <xf numFmtId="0" fontId="47" fillId="18" borderId="0" xfId="0" applyFont="1" applyFill="1" applyAlignment="1">
      <alignment horizontal="left" vertical="top" wrapText="1"/>
    </xf>
    <xf numFmtId="0" fontId="47" fillId="0" borderId="94" xfId="0" applyFont="1" applyBorder="1" applyAlignment="1">
      <alignment horizontal="left" vertical="top" wrapText="1"/>
    </xf>
    <xf numFmtId="0" fontId="53" fillId="0" borderId="96" xfId="0" applyFont="1" applyBorder="1" applyAlignment="1">
      <alignment horizontal="left" vertical="top" wrapText="1"/>
    </xf>
    <xf numFmtId="0" fontId="25" fillId="0" borderId="87" xfId="0" applyFont="1" applyBorder="1" applyAlignment="1">
      <alignment horizontal="center" vertical="center" wrapText="1"/>
    </xf>
    <xf numFmtId="0" fontId="25" fillId="0" borderId="99" xfId="0" applyFont="1" applyBorder="1" applyAlignment="1">
      <alignment horizontal="center" vertical="center" wrapText="1"/>
    </xf>
    <xf numFmtId="0" fontId="44" fillId="27" borderId="44" xfId="0" applyFont="1" applyFill="1" applyBorder="1" applyAlignment="1">
      <alignment horizontal="left" vertical="top" wrapText="1"/>
    </xf>
    <xf numFmtId="0" fontId="25" fillId="0" borderId="102" xfId="0" applyFont="1" applyBorder="1" applyAlignment="1">
      <alignment horizontal="center" vertical="center" wrapText="1"/>
    </xf>
    <xf numFmtId="0" fontId="39" fillId="27" borderId="0" xfId="0" applyFont="1" applyFill="1" applyAlignment="1">
      <alignment horizontal="left" vertical="top" wrapText="1"/>
    </xf>
    <xf numFmtId="0" fontId="43" fillId="27" borderId="43" xfId="0" applyFont="1" applyFill="1" applyBorder="1" applyAlignment="1">
      <alignment horizontal="left" vertical="top" wrapText="1"/>
    </xf>
    <xf numFmtId="0" fontId="50" fillId="28" borderId="86" xfId="0" applyFont="1" applyFill="1" applyBorder="1" applyAlignment="1">
      <alignment horizontal="center" vertical="center" wrapText="1"/>
    </xf>
    <xf numFmtId="0" fontId="50" fillId="29" borderId="66" xfId="0" applyFont="1" applyFill="1" applyBorder="1" applyAlignment="1">
      <alignment horizontal="center" vertical="center" wrapText="1"/>
    </xf>
    <xf numFmtId="0" fontId="2" fillId="0" borderId="45" xfId="0" applyFont="1" applyBorder="1" applyAlignment="1">
      <alignment horizontal="left" vertical="center" wrapText="1"/>
    </xf>
    <xf numFmtId="0" fontId="50" fillId="28" borderId="41" xfId="0" applyFont="1" applyFill="1" applyBorder="1" applyAlignment="1">
      <alignment horizontal="center" vertical="center" wrapText="1"/>
    </xf>
    <xf numFmtId="0" fontId="38" fillId="31" borderId="0" xfId="0" applyFont="1" applyFill="1" applyAlignment="1">
      <alignment horizontal="left" vertical="center"/>
    </xf>
    <xf numFmtId="0" fontId="40" fillId="31" borderId="0" xfId="0" applyFont="1" applyFill="1" applyAlignment="1">
      <alignment horizontal="left" vertical="center" wrapText="1"/>
    </xf>
    <xf numFmtId="0" fontId="2" fillId="0" borderId="37" xfId="0" applyFont="1" applyBorder="1" applyAlignment="1">
      <alignment horizontal="left" vertical="center" wrapText="1"/>
    </xf>
    <xf numFmtId="0" fontId="43" fillId="27" borderId="114" xfId="0" applyFont="1" applyFill="1" applyBorder="1" applyAlignment="1">
      <alignment horizontal="left" vertical="top" wrapText="1"/>
    </xf>
    <xf numFmtId="0" fontId="44" fillId="27" borderId="115" xfId="0" applyFont="1" applyFill="1" applyBorder="1" applyAlignment="1">
      <alignment horizontal="left" vertical="top" wrapText="1"/>
    </xf>
    <xf numFmtId="0" fontId="43" fillId="4" borderId="114" xfId="0" applyFont="1" applyFill="1" applyBorder="1" applyAlignment="1">
      <alignment horizontal="left" vertical="top" wrapText="1"/>
    </xf>
    <xf numFmtId="0" fontId="44" fillId="4" borderId="37" xfId="0" applyFont="1" applyFill="1" applyBorder="1" applyAlignment="1">
      <alignment horizontal="left" vertical="top" wrapText="1"/>
    </xf>
    <xf numFmtId="0" fontId="44" fillId="4" borderId="115" xfId="0" applyFont="1" applyFill="1" applyBorder="1" applyAlignment="1">
      <alignment horizontal="left" vertical="top" wrapText="1"/>
    </xf>
    <xf numFmtId="0" fontId="43" fillId="4" borderId="39" xfId="0" applyFont="1" applyFill="1" applyBorder="1" applyAlignment="1">
      <alignment horizontal="left" vertical="top" wrapText="1"/>
    </xf>
    <xf numFmtId="0" fontId="45" fillId="28" borderId="86" xfId="0" applyFont="1" applyFill="1" applyBorder="1" applyAlignment="1">
      <alignment horizontal="center" vertical="center" wrapText="1"/>
    </xf>
    <xf numFmtId="0" fontId="46" fillId="0" borderId="36" xfId="0" applyFont="1" applyBorder="1" applyAlignment="1">
      <alignment horizontal="center" vertical="center" wrapText="1"/>
    </xf>
    <xf numFmtId="0" fontId="45" fillId="29" borderId="82" xfId="0" applyFont="1" applyFill="1" applyBorder="1" applyAlignment="1">
      <alignment horizontal="center" vertical="center" wrapText="1"/>
    </xf>
    <xf numFmtId="0" fontId="45" fillId="28" borderId="116" xfId="0" applyFont="1" applyFill="1" applyBorder="1" applyAlignment="1">
      <alignment horizontal="center" vertical="center" wrapText="1"/>
    </xf>
    <xf numFmtId="0" fontId="2" fillId="0" borderId="45" xfId="0" applyFont="1" applyBorder="1" applyAlignment="1">
      <alignment horizontal="left" vertical="center"/>
    </xf>
    <xf numFmtId="0" fontId="38" fillId="31" borderId="0" xfId="0" applyFont="1" applyFill="1" applyAlignment="1">
      <alignment horizontal="left" vertical="center" wrapText="1"/>
    </xf>
    <xf numFmtId="0" fontId="40" fillId="31" borderId="0" xfId="0" applyFont="1" applyFill="1" applyAlignment="1">
      <alignment horizontal="left" vertical="top" wrapText="1"/>
    </xf>
    <xf numFmtId="0" fontId="46" fillId="0" borderId="125" xfId="0" applyFont="1" applyBorder="1" applyAlignment="1">
      <alignment horizontal="center" vertical="center" wrapText="1"/>
    </xf>
    <xf numFmtId="0" fontId="46" fillId="0" borderId="131" xfId="0" applyFont="1" applyBorder="1" applyAlignment="1">
      <alignment horizontal="center" vertical="center" wrapText="1"/>
    </xf>
    <xf numFmtId="0" fontId="46" fillId="0" borderId="102" xfId="0" applyFont="1" applyBorder="1" applyAlignment="1">
      <alignment horizontal="center" vertical="center" wrapText="1"/>
    </xf>
    <xf numFmtId="0" fontId="47" fillId="18" borderId="124" xfId="0" applyFont="1" applyFill="1" applyBorder="1" applyAlignment="1">
      <alignment horizontal="left" vertical="top" wrapText="1"/>
    </xf>
    <xf numFmtId="0" fontId="46" fillId="0" borderId="87" xfId="0" applyFont="1" applyBorder="1" applyAlignment="1">
      <alignment horizontal="center" vertical="center" wrapText="1"/>
    </xf>
    <xf numFmtId="0" fontId="38" fillId="15" borderId="0" xfId="0" applyFont="1" applyFill="1" applyAlignment="1">
      <alignment horizontal="left" vertical="center"/>
    </xf>
    <xf numFmtId="0" fontId="40" fillId="15" borderId="0" xfId="0" applyFont="1" applyFill="1" applyAlignment="1">
      <alignment horizontal="left" vertical="center" wrapText="1"/>
    </xf>
    <xf numFmtId="0" fontId="45" fillId="29" borderId="129" xfId="0" applyFont="1" applyFill="1" applyBorder="1" applyAlignment="1">
      <alignment horizontal="center" vertical="center" wrapText="1"/>
    </xf>
    <xf numFmtId="0" fontId="60" fillId="28" borderId="133" xfId="0" applyFont="1" applyFill="1" applyBorder="1" applyAlignment="1">
      <alignment horizontal="center" vertical="center" wrapText="1"/>
    </xf>
    <xf numFmtId="0" fontId="60" fillId="29" borderId="133" xfId="0" applyFont="1" applyFill="1" applyBorder="1" applyAlignment="1">
      <alignment horizontal="center" vertical="center" wrapText="1"/>
    </xf>
    <xf numFmtId="0" fontId="38" fillId="15" borderId="0" xfId="0" applyFont="1" applyFill="1" applyAlignment="1">
      <alignment horizontal="left" vertical="center" wrapText="1"/>
    </xf>
    <xf numFmtId="0" fontId="40" fillId="15" borderId="0" xfId="0" applyFont="1" applyFill="1" applyAlignment="1">
      <alignment horizontal="left" vertical="top" wrapText="1"/>
    </xf>
    <xf numFmtId="0" fontId="47" fillId="18" borderId="135" xfId="0" applyFont="1" applyFill="1" applyBorder="1" applyAlignment="1">
      <alignment horizontal="left" vertical="top" wrapText="1"/>
    </xf>
    <xf numFmtId="0" fontId="47" fillId="18" borderId="136" xfId="0" applyFont="1" applyFill="1" applyBorder="1" applyAlignment="1">
      <alignment horizontal="left" vertical="top" wrapText="1"/>
    </xf>
    <xf numFmtId="0" fontId="53" fillId="0" borderId="37" xfId="0" applyFont="1" applyBorder="1" applyAlignment="1">
      <alignment horizontal="left" vertical="top" wrapText="1"/>
    </xf>
    <xf numFmtId="0" fontId="47" fillId="18" borderId="140" xfId="0" applyFont="1" applyFill="1" applyBorder="1" applyAlignment="1">
      <alignment horizontal="left" vertical="top" wrapText="1"/>
    </xf>
    <xf numFmtId="0" fontId="2" fillId="0" borderId="140" xfId="0" applyFont="1" applyBorder="1" applyAlignment="1">
      <alignment horizontal="left" vertical="center" wrapText="1"/>
    </xf>
    <xf numFmtId="0" fontId="46" fillId="0" borderId="61" xfId="0" applyFont="1" applyBorder="1" applyAlignment="1">
      <alignment horizontal="center" vertical="center" wrapText="1"/>
    </xf>
    <xf numFmtId="0" fontId="45" fillId="29" borderId="96" xfId="0" applyFont="1" applyFill="1" applyBorder="1" applyAlignment="1">
      <alignment horizontal="center" vertical="center" wrapText="1"/>
    </xf>
    <xf numFmtId="0" fontId="62" fillId="0" borderId="82" xfId="0" applyFont="1" applyBorder="1" applyAlignment="1">
      <alignment horizontal="center" vertical="center" wrapText="1"/>
    </xf>
    <xf numFmtId="0" fontId="40" fillId="32" borderId="0" xfId="0" applyFont="1" applyFill="1" applyAlignment="1">
      <alignment horizontal="left" vertical="center" wrapText="1"/>
    </xf>
    <xf numFmtId="0" fontId="47" fillId="18" borderId="38" xfId="0" applyFont="1" applyFill="1" applyBorder="1" applyAlignment="1">
      <alignment horizontal="left" vertical="top" wrapText="1"/>
    </xf>
    <xf numFmtId="0" fontId="49" fillId="0" borderId="37" xfId="0" applyFont="1" applyBorder="1" applyAlignment="1">
      <alignment horizontal="left" vertical="top" wrapText="1"/>
    </xf>
    <xf numFmtId="0" fontId="49" fillId="0" borderId="38" xfId="0" applyFont="1" applyBorder="1" applyAlignment="1">
      <alignment horizontal="left" vertical="top" wrapText="1"/>
    </xf>
    <xf numFmtId="0" fontId="59" fillId="27" borderId="0" xfId="0" applyFont="1" applyFill="1" applyAlignment="1">
      <alignment horizontal="left" vertical="top" wrapText="1"/>
    </xf>
    <xf numFmtId="0" fontId="4" fillId="0" borderId="1" xfId="0" applyFont="1" applyBorder="1" applyAlignment="1"/>
    <xf numFmtId="0" fontId="0" fillId="0" borderId="0" xfId="0" applyAlignment="1"/>
    <xf numFmtId="0" fontId="4" fillId="0" borderId="9" xfId="0" applyFont="1" applyBorder="1" applyAlignment="1"/>
    <xf numFmtId="0" fontId="8" fillId="10" borderId="10" xfId="0" applyFont="1" applyFill="1" applyBorder="1" applyAlignment="1">
      <alignment horizontal="center" vertical="center" wrapText="1"/>
    </xf>
    <xf numFmtId="0" fontId="8" fillId="11" borderId="11"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4" fillId="0" borderId="7" xfId="0" applyFont="1" applyBorder="1" applyAlignment="1"/>
    <xf numFmtId="0" fontId="8" fillId="12" borderId="20" xfId="0" applyFont="1" applyFill="1" applyBorder="1" applyAlignment="1">
      <alignment horizontal="center" vertical="center" wrapText="1"/>
    </xf>
    <xf numFmtId="0" fontId="8" fillId="9" borderId="21" xfId="0" applyFont="1" applyFill="1" applyBorder="1" applyAlignment="1">
      <alignment horizontal="center" vertical="center" wrapText="1"/>
    </xf>
    <xf numFmtId="0" fontId="4" fillId="0" borderId="22" xfId="0" applyFont="1" applyBorder="1" applyAlignment="1"/>
    <xf numFmtId="0" fontId="4" fillId="0" borderId="23" xfId="0" applyFont="1" applyBorder="1" applyAlignment="1"/>
    <xf numFmtId="0" fontId="4" fillId="0" borderId="2" xfId="0" applyFont="1" applyBorder="1" applyAlignment="1"/>
    <xf numFmtId="0" fontId="4" fillId="0" borderId="24" xfId="0" applyFont="1" applyBorder="1" applyAlignment="1"/>
    <xf numFmtId="0" fontId="8" fillId="13" borderId="14" xfId="0" applyFont="1" applyFill="1" applyBorder="1" applyAlignment="1">
      <alignment horizontal="center" vertical="center" wrapText="1"/>
    </xf>
    <xf numFmtId="0" fontId="8" fillId="14" borderId="15" xfId="0" applyFont="1" applyFill="1" applyBorder="1" applyAlignment="1">
      <alignment horizontal="center" vertical="center" wrapText="1"/>
    </xf>
    <xf numFmtId="0" fontId="8" fillId="15" borderId="15"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8" fillId="13" borderId="20" xfId="0" applyFont="1" applyFill="1" applyBorder="1" applyAlignment="1">
      <alignment horizontal="center" vertical="center" wrapText="1"/>
    </xf>
    <xf numFmtId="0" fontId="8" fillId="14" borderId="21" xfId="0" applyFont="1" applyFill="1" applyBorder="1" applyAlignment="1">
      <alignment horizontal="center" vertical="center" wrapText="1"/>
    </xf>
    <xf numFmtId="0" fontId="8" fillId="15" borderId="21" xfId="0" applyFont="1" applyFill="1" applyBorder="1" applyAlignment="1">
      <alignment horizontal="center" vertical="center" wrapText="1"/>
    </xf>
    <xf numFmtId="0" fontId="8" fillId="13" borderId="25" xfId="0" applyFont="1" applyFill="1" applyBorder="1" applyAlignment="1">
      <alignment horizontal="center" vertical="center" wrapText="1"/>
    </xf>
    <xf numFmtId="0" fontId="8" fillId="14" borderId="16" xfId="0" applyFont="1" applyFill="1" applyBorder="1" applyAlignment="1">
      <alignment horizontal="center" vertical="center" wrapText="1"/>
    </xf>
    <xf numFmtId="0" fontId="4" fillId="0" borderId="26" xfId="0" applyFont="1" applyBorder="1" applyAlignment="1"/>
    <xf numFmtId="0" fontId="4" fillId="0" borderId="27" xfId="0" applyFont="1" applyBorder="1" applyAlignment="1"/>
    <xf numFmtId="0" fontId="4" fillId="0" borderId="28" xfId="0" applyFont="1" applyBorder="1" applyAlignment="1"/>
    <xf numFmtId="0" fontId="8" fillId="15" borderId="29" xfId="0" applyFont="1" applyFill="1" applyBorder="1" applyAlignment="1">
      <alignment horizontal="center" vertical="center" wrapText="1"/>
    </xf>
    <xf numFmtId="0" fontId="4" fillId="0" borderId="30" xfId="0" applyFont="1" applyBorder="1" applyAlignment="1"/>
    <xf numFmtId="0" fontId="4" fillId="0" borderId="4" xfId="0" applyFont="1" applyBorder="1" applyAlignment="1"/>
    <xf numFmtId="0" fontId="4" fillId="0" borderId="31" xfId="0" applyFont="1" applyBorder="1" applyAlignment="1"/>
    <xf numFmtId="0" fontId="4" fillId="0" borderId="32" xfId="0" applyFont="1" applyBorder="1" applyAlignment="1"/>
    <xf numFmtId="0" fontId="9" fillId="0" borderId="0" xfId="0" applyFont="1" applyAlignment="1">
      <alignment horizontal="center"/>
    </xf>
    <xf numFmtId="0" fontId="4" fillId="0" borderId="42" xfId="0" applyFont="1" applyBorder="1" applyAlignment="1"/>
    <xf numFmtId="0" fontId="4" fillId="0" borderId="43" xfId="0" applyFont="1" applyBorder="1" applyAlignment="1"/>
    <xf numFmtId="0" fontId="4" fillId="0" borderId="44" xfId="0" applyFont="1" applyBorder="1" applyAlignment="1"/>
    <xf numFmtId="0" fontId="4" fillId="0" borderId="37" xfId="0" applyFont="1" applyBorder="1" applyAlignment="1"/>
    <xf numFmtId="0" fontId="4" fillId="0" borderId="38" xfId="0" applyFont="1" applyBorder="1" applyAlignment="1"/>
    <xf numFmtId="0" fontId="4" fillId="0" borderId="47" xfId="0" applyFont="1" applyBorder="1" applyAlignment="1"/>
    <xf numFmtId="0" fontId="4" fillId="0" borderId="48" xfId="0" applyFont="1" applyBorder="1" applyAlignment="1"/>
    <xf numFmtId="0" fontId="4" fillId="0" borderId="62" xfId="0" applyFont="1" applyBorder="1" applyAlignment="1"/>
    <xf numFmtId="0" fontId="4" fillId="0" borderId="65" xfId="0" applyFont="1" applyBorder="1" applyAlignment="1"/>
    <xf numFmtId="0" fontId="4" fillId="0" borderId="58" xfId="0" applyFont="1" applyBorder="1" applyAlignment="1"/>
    <xf numFmtId="0" fontId="4" fillId="0" borderId="69" xfId="0" applyFont="1" applyBorder="1" applyAlignment="1"/>
    <xf numFmtId="0" fontId="4" fillId="0" borderId="70" xfId="0" applyFont="1" applyBorder="1" applyAlignment="1"/>
    <xf numFmtId="0" fontId="4" fillId="0" borderId="49" xfId="0" applyFont="1" applyBorder="1" applyAlignment="1"/>
    <xf numFmtId="0" fontId="4" fillId="0" borderId="75" xfId="0" applyFont="1" applyBorder="1" applyAlignment="1"/>
    <xf numFmtId="0" fontId="4" fillId="0" borderId="63" xfId="0" applyFont="1" applyBorder="1" applyAlignment="1"/>
    <xf numFmtId="0" fontId="4" fillId="0" borderId="79" xfId="0" applyFont="1" applyBorder="1" applyAlignment="1"/>
    <xf numFmtId="0" fontId="4" fillId="0" borderId="80" xfId="0" applyFont="1" applyBorder="1" applyAlignment="1"/>
    <xf numFmtId="0" fontId="4" fillId="0" borderId="36" xfId="0" applyFont="1" applyBorder="1" applyAlignment="1"/>
    <xf numFmtId="0" fontId="4" fillId="0" borderId="84" xfId="0" applyFont="1" applyBorder="1" applyAlignment="1"/>
    <xf numFmtId="0" fontId="4" fillId="0" borderId="86" xfId="0" applyFont="1" applyBorder="1" applyAlignment="1"/>
    <xf numFmtId="0" fontId="4" fillId="0" borderId="76" xfId="0" applyFont="1" applyBorder="1" applyAlignment="1"/>
    <xf numFmtId="0" fontId="4" fillId="0" borderId="87" xfId="0" applyFont="1" applyBorder="1" applyAlignment="1"/>
    <xf numFmtId="0" fontId="4" fillId="0" borderId="93" xfId="0" applyFont="1" applyBorder="1" applyAlignment="1"/>
    <xf numFmtId="0" fontId="4" fillId="0" borderId="94" xfId="0" applyFont="1" applyBorder="1" applyAlignment="1"/>
    <xf numFmtId="0" fontId="4" fillId="0" borderId="95" xfId="0" applyFont="1" applyBorder="1" applyAlignment="1"/>
    <xf numFmtId="0" fontId="4" fillId="0" borderId="97" xfId="0" applyFont="1" applyBorder="1" applyAlignment="1"/>
    <xf numFmtId="0" fontId="4" fillId="0" borderId="55" xfId="0" applyFont="1" applyBorder="1" applyAlignment="1"/>
    <xf numFmtId="0" fontId="4" fillId="0" borderId="100" xfId="0" applyFont="1" applyBorder="1" applyAlignment="1"/>
    <xf numFmtId="0" fontId="4" fillId="0" borderId="103" xfId="0" applyFont="1" applyBorder="1" applyAlignment="1"/>
    <xf numFmtId="0" fontId="4" fillId="0" borderId="104" xfId="0" applyFont="1" applyBorder="1" applyAlignment="1"/>
    <xf numFmtId="0" fontId="4" fillId="0" borderId="105" xfId="0" applyFont="1" applyBorder="1" applyAlignment="1"/>
    <xf numFmtId="0" fontId="4" fillId="0" borderId="107" xfId="0" applyFont="1" applyBorder="1" applyAlignment="1"/>
    <xf numFmtId="0" fontId="4" fillId="0" borderId="108" xfId="0" applyFont="1" applyBorder="1" applyAlignment="1"/>
    <xf numFmtId="0" fontId="4" fillId="0" borderId="109" xfId="0" applyFont="1" applyBorder="1" applyAlignment="1"/>
    <xf numFmtId="0" fontId="35" fillId="31" borderId="0" xfId="0" applyFont="1" applyFill="1" applyAlignment="1">
      <alignment horizontal="left"/>
    </xf>
    <xf numFmtId="0" fontId="4" fillId="0" borderId="92" xfId="0" applyFont="1" applyBorder="1" applyAlignment="1"/>
    <xf numFmtId="0" fontId="35" fillId="31" borderId="0" xfId="0" applyFont="1" applyFill="1" applyAlignment="1">
      <alignment horizontal="left" wrapText="1"/>
    </xf>
    <xf numFmtId="0" fontId="4" fillId="0" borderId="113" xfId="0" applyFont="1" applyBorder="1" applyAlignment="1"/>
    <xf numFmtId="0" fontId="4" fillId="0" borderId="117" xfId="0" applyFont="1" applyBorder="1" applyAlignment="1"/>
    <xf numFmtId="0" fontId="4" fillId="0" borderId="118" xfId="0" applyFont="1" applyBorder="1" applyAlignment="1"/>
    <xf numFmtId="0" fontId="4" fillId="0" borderId="119" xfId="0" applyFont="1" applyBorder="1" applyAlignment="1"/>
    <xf numFmtId="0" fontId="4" fillId="0" borderId="99" xfId="0" applyFont="1" applyBorder="1" applyAlignment="1"/>
    <xf numFmtId="0" fontId="4" fillId="0" borderId="96" xfId="0" applyFont="1" applyBorder="1" applyAlignment="1"/>
    <xf numFmtId="0" fontId="4" fillId="0" borderId="120" xfId="0" applyFont="1" applyBorder="1" applyAlignment="1"/>
    <xf numFmtId="0" fontId="35" fillId="31" borderId="0" xfId="0" applyFont="1" applyFill="1" applyAlignment="1">
      <alignment horizontal="left" vertical="center"/>
    </xf>
    <xf numFmtId="0" fontId="35" fillId="15" borderId="0" xfId="0" applyFont="1" applyFill="1" applyAlignment="1">
      <alignment horizontal="left" vertical="center"/>
    </xf>
    <xf numFmtId="0" fontId="4" fillId="0" borderId="124" xfId="0" applyFont="1" applyBorder="1" applyAlignment="1"/>
    <xf numFmtId="0" fontId="4" fillId="0" borderId="127" xfId="0" applyFont="1" applyBorder="1" applyAlignment="1"/>
    <xf numFmtId="0" fontId="4" fillId="0" borderId="128" xfId="0" applyFont="1" applyBorder="1" applyAlignment="1"/>
    <xf numFmtId="0" fontId="4" fillId="0" borderId="98" xfId="0" applyFont="1" applyBorder="1" applyAlignment="1"/>
    <xf numFmtId="0" fontId="4" fillId="0" borderId="132" xfId="0" applyFont="1" applyBorder="1" applyAlignment="1"/>
    <xf numFmtId="0" fontId="4" fillId="0" borderId="134" xfId="0" applyFont="1" applyBorder="1" applyAlignment="1"/>
    <xf numFmtId="0" fontId="35" fillId="15" borderId="0" xfId="0" applyFont="1" applyFill="1" applyAlignment="1">
      <alignment horizontal="left"/>
    </xf>
    <xf numFmtId="0" fontId="4" fillId="0" borderId="136" xfId="0" applyFont="1" applyBorder="1" applyAlignment="1"/>
    <xf numFmtId="0" fontId="4" fillId="0" borderId="137" xfId="0" applyFont="1" applyBorder="1" applyAlignment="1"/>
    <xf numFmtId="0" fontId="4" fillId="0" borderId="140" xfId="0" applyFont="1" applyBorder="1" applyAlignment="1"/>
    <xf numFmtId="0" fontId="35" fillId="15" borderId="0" xfId="0" applyFont="1" applyFill="1" applyAlignment="1">
      <alignment horizontal="left" vertical="center"/>
    </xf>
    <xf numFmtId="0" fontId="4" fillId="0" borderId="144" xfId="0" applyFont="1" applyBorder="1" applyAlignment="1"/>
    <xf numFmtId="0" fontId="4" fillId="0" borderId="142" xfId="0" applyFont="1" applyBorder="1" applyAlignment="1"/>
    <xf numFmtId="0" fontId="35" fillId="32" borderId="0" xfId="0" applyFont="1" applyFill="1" applyAlignment="1">
      <alignment horizontal="left" vertical="center"/>
    </xf>
    <xf numFmtId="0" fontId="35" fillId="32" borderId="0" xfId="0" applyFont="1" applyFill="1" applyAlignment="1">
      <alignment horizontal="left" vertical="center" wrapText="1"/>
    </xf>
    <xf numFmtId="0" fontId="4" fillId="0" borderId="146" xfId="0" applyFont="1" applyBorder="1" applyAlignment="1"/>
  </cellXfs>
  <cellStyles count="1">
    <cellStyle name="Normal" xfId="0" builtinId="0"/>
  </cellStyles>
  <dxfs count="435">
    <dxf>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274E13"/>
      </font>
      <fill>
        <patternFill patternType="solid">
          <fgColor rgb="FFFFFFFF"/>
          <bgColor rgb="FFFFFFFF"/>
        </patternFill>
      </fill>
    </dxf>
    <dxf>
      <font>
        <b/>
        <color rgb="FF274E13"/>
      </font>
      <fill>
        <patternFill patternType="solid">
          <fgColor rgb="FFFFFFFF"/>
          <bgColor rgb="FFFFFF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b/>
        <color rgb="FF980000"/>
      </font>
      <fill>
        <patternFill patternType="solid">
          <fgColor rgb="FFF4CCCC"/>
          <bgColor rgb="FFF4CCCC"/>
        </patternFill>
      </fill>
    </dxf>
    <dxf>
      <font>
        <b/>
        <color rgb="FF274E13"/>
      </font>
      <fill>
        <patternFill patternType="solid">
          <fgColor rgb="FFD9EAD3"/>
          <bgColor rgb="FFD9EAD3"/>
        </patternFill>
      </fill>
    </dxf>
    <dxf>
      <font>
        <b/>
        <color rgb="FF38761D"/>
      </font>
      <fill>
        <patternFill patternType="solid">
          <fgColor rgb="FFCCCCCC"/>
          <bgColor rgb="FFCCCCCC"/>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FF00"/>
          <bgColor rgb="FFFFFF00"/>
        </patternFill>
      </fill>
    </dxf>
    <dxf>
      <font>
        <b/>
      </font>
      <fill>
        <patternFill patternType="solid">
          <fgColor rgb="FFFF0000"/>
          <bgColor rgb="FFFF00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6AA84F"/>
          <bgColor rgb="FF6AA84F"/>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color rgb="FF000000"/>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b/>
        <color rgb="FF000000"/>
      </font>
      <fill>
        <patternFill patternType="solid">
          <fgColor rgb="FFFF0000"/>
          <bgColor rgb="FFFF0000"/>
        </patternFill>
      </fill>
    </dxf>
    <dxf>
      <font>
        <b/>
      </font>
      <fill>
        <patternFill patternType="solid">
          <fgColor rgb="FFFFFF00"/>
          <bgColor rgb="FFFFFF00"/>
        </patternFill>
      </fill>
    </dxf>
    <dxf>
      <font>
        <b/>
        <color rgb="FF333333"/>
      </font>
      <fill>
        <patternFill patternType="solid">
          <fgColor rgb="FF70AD47"/>
          <bgColor rgb="FF70AD47"/>
        </patternFill>
      </fill>
    </dxf>
    <dxf>
      <font>
        <b/>
      </font>
      <fill>
        <patternFill patternType="solid">
          <fgColor rgb="FFFF0000"/>
          <bgColor rgb="FFFF0000"/>
        </patternFill>
      </fill>
    </dxf>
    <dxf>
      <font>
        <b/>
        <color rgb="FF333333"/>
      </font>
      <fill>
        <patternFill patternType="solid">
          <fgColor rgb="FFFFFF00"/>
          <bgColor rgb="FFFFFF00"/>
        </patternFill>
      </fill>
    </dxf>
    <dxf>
      <font>
        <b/>
        <color rgb="FF333333"/>
      </font>
      <fill>
        <patternFill patternType="solid">
          <fgColor rgb="FF70AD47"/>
          <bgColor rgb="FF70AD47"/>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70AD47"/>
          <bgColor rgb="FF70AD47"/>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
      <font>
        <color rgb="FF000000"/>
        <name val="Calibri"/>
      </font>
      <fill>
        <patternFill patternType="solid">
          <fgColor rgb="FFCCCC00"/>
          <bgColor rgb="FFCCCC00"/>
        </patternFill>
      </fill>
    </dxf>
    <dxf>
      <font>
        <color rgb="FF000000"/>
        <name val="Calibri"/>
      </font>
      <fill>
        <patternFill patternType="solid">
          <fgColor rgb="FF99CCFF"/>
          <bgColor rgb="FF99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2</xdr:col>
      <xdr:colOff>609600</xdr:colOff>
      <xdr:row>26</xdr:row>
      <xdr:rowOff>-152400</xdr:rowOff>
    </xdr:from>
    <xdr:ext cx="6162675" cy="389572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50</xdr:row>
      <xdr:rowOff>0</xdr:rowOff>
    </xdr:from>
    <xdr:ext cx="266700" cy="190500"/>
    <xdr:pic>
      <xdr:nvPicPr>
        <xdr:cNvPr id="3" name="image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69</xdr:row>
      <xdr:rowOff>0</xdr:rowOff>
    </xdr:from>
    <xdr:ext cx="962025" cy="67627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73</xdr:row>
      <xdr:rowOff>0</xdr:rowOff>
    </xdr:from>
    <xdr:ext cx="962025" cy="676275"/>
    <xdr:pic>
      <xdr:nvPicPr>
        <xdr:cNvPr id="5" name="image5.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82</xdr:row>
      <xdr:rowOff>0</xdr:rowOff>
    </xdr:from>
    <xdr:ext cx="962025" cy="676275"/>
    <xdr:pic>
      <xdr:nvPicPr>
        <xdr:cNvPr id="6" name="image3.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7"/>
  <sheetViews>
    <sheetView showGridLines="0" tabSelected="1" workbookViewId="0"/>
  </sheetViews>
  <sheetFormatPr defaultColWidth="14.42578125" defaultRowHeight="15" customHeight="1"/>
  <cols>
    <col min="1" max="2" width="22.85546875" customWidth="1"/>
    <col min="3" max="3" width="30.28515625" customWidth="1"/>
    <col min="4" max="4" width="29" customWidth="1"/>
    <col min="5" max="5" width="34.7109375" customWidth="1"/>
    <col min="6" max="6" width="33.140625" customWidth="1"/>
    <col min="7" max="7" width="22.85546875" hidden="1" customWidth="1"/>
    <col min="8" max="8" width="24.28515625" hidden="1" customWidth="1"/>
    <col min="9" max="10" width="8.7109375" customWidth="1"/>
  </cols>
  <sheetData>
    <row r="1" spans="1:10" ht="15" customHeight="1">
      <c r="A1" s="1"/>
      <c r="B1" s="1"/>
      <c r="C1" s="1"/>
      <c r="D1" s="1"/>
      <c r="E1" s="1"/>
      <c r="F1" s="1"/>
      <c r="G1" s="1"/>
      <c r="H1" s="1"/>
      <c r="I1" s="2"/>
      <c r="J1" s="2"/>
    </row>
    <row r="2" spans="1:10" ht="21.75" customHeight="1">
      <c r="A2" s="1"/>
      <c r="B2" s="254" t="s">
        <v>0</v>
      </c>
      <c r="C2" s="366"/>
      <c r="D2" s="366"/>
      <c r="E2" s="366"/>
      <c r="F2" s="366"/>
      <c r="G2" s="366"/>
      <c r="H2" s="366"/>
      <c r="I2" s="2"/>
      <c r="J2" s="2"/>
    </row>
    <row r="3" spans="1:10" ht="21" customHeight="1">
      <c r="A3" s="1"/>
      <c r="B3" s="255" t="s">
        <v>1</v>
      </c>
      <c r="C3" s="367"/>
      <c r="D3" s="367"/>
      <c r="E3" s="367"/>
      <c r="F3" s="367"/>
      <c r="G3" s="367"/>
      <c r="H3" s="367"/>
      <c r="I3" s="2"/>
      <c r="J3" s="2"/>
    </row>
    <row r="4" spans="1:10" ht="20.25" customHeight="1">
      <c r="A4" s="3"/>
      <c r="B4" s="256" t="s">
        <v>2</v>
      </c>
      <c r="C4" s="257" t="s">
        <v>3</v>
      </c>
      <c r="D4" s="367"/>
      <c r="E4" s="367"/>
      <c r="F4" s="367"/>
      <c r="G4" s="4"/>
      <c r="H4" s="5"/>
      <c r="I4" s="2"/>
      <c r="J4" s="2"/>
    </row>
    <row r="5" spans="1:10" ht="51" customHeight="1">
      <c r="A5" s="3"/>
      <c r="B5" s="367"/>
      <c r="C5" s="6" t="s">
        <v>4</v>
      </c>
      <c r="D5" s="7" t="s">
        <v>5</v>
      </c>
      <c r="E5" s="8" t="s">
        <v>6</v>
      </c>
      <c r="F5" s="9" t="s">
        <v>7</v>
      </c>
      <c r="G5" s="10" t="s">
        <v>8</v>
      </c>
      <c r="H5" s="10" t="s">
        <v>9</v>
      </c>
      <c r="I5" s="2"/>
      <c r="J5" s="2"/>
    </row>
    <row r="6" spans="1:10" ht="87" customHeight="1">
      <c r="A6" s="3"/>
      <c r="B6" s="11" t="s">
        <v>10</v>
      </c>
      <c r="C6" s="258" t="str">
        <f>HYPERLINK("https://drive.google.com/open?id=1d9vdRV4jKWkv8hPgh5hWsIZASmgwgXt5","Melhoria Contínua da Capacidade (KPA 5.1)")</f>
        <v>Melhoria Contínua da Capacidade (KPA 5.1)</v>
      </c>
      <c r="D6" s="368"/>
      <c r="E6" s="369" t="str">
        <f>HYPERLINK("https://drive.google.com/open?id=1tqYAEkGrZydFCK8ZhprKBamEI6h5D1be","Melhoria Contínua do Desempenho (KPA 5.2)")</f>
        <v>Melhoria Contínua do Desempenho (KPA 5.2)</v>
      </c>
      <c r="F6" s="370" t="str">
        <f>HYPERLINK("https://drive.google.com/open?id=1nBhkJW_TXQiGtdlWtHzfLM3NjHB2RU2z","Melhoria Contínua e Inovação na Gestão de Capital Humano (KPA 5.3)")</f>
        <v>Melhoria Contínua e Inovação na Gestão de Capital Humano (KPA 5.3)</v>
      </c>
      <c r="G6" s="12" t="s">
        <v>11</v>
      </c>
      <c r="H6" s="13" t="s">
        <v>12</v>
      </c>
      <c r="I6" s="2"/>
      <c r="J6" s="2"/>
    </row>
    <row r="7" spans="1:10" ht="46.5" customHeight="1">
      <c r="A7" s="3"/>
      <c r="B7" s="253" t="s">
        <v>13</v>
      </c>
      <c r="C7" s="371" t="str">
        <f>HYPERLINK("https://drive.google.com/open?id=1sYbLulZTjS0OsrgMguGl9WXm4RJJRZmU","Mentoria (KPA 4.2)")</f>
        <v>Mentoria (KPA 4.2)</v>
      </c>
      <c r="D7" s="372" t="str">
        <f>HYPERLINK("https://drive.google.com/open?id=1-9aqXAsX-1Lgn0MT5NfHToFBdeeVMORV","Equipes Multidisciplinares (KPA 4.4)")</f>
        <v>Equipes Multidisciplinares (KPA 4.4)</v>
      </c>
      <c r="E7" s="373" t="str">
        <f>HYPERLINK("https://drive.google.com/open?id=1EwTeC3u_iRy47_3VMk6wdfI2rD7YB8Zc","Gestão Quantitativa do Desempenho (KPA 4.5)")</f>
        <v>Gestão Quantitativa do Desempenho (KPA 4.5)</v>
      </c>
      <c r="F7" s="374" t="str">
        <f>HYPERLINK("https://drive.google.com/open?id=1KMlgFkEjFnE_YTxmzZwIGvZF05czp3xL","Gestão Quantitativa da Capacidade em Competências Críticas (KPA 4.6)")</f>
        <v>Gestão Quantitativa da Capacidade em Competências Críticas (KPA 4.6)</v>
      </c>
      <c r="G7" s="250" t="s">
        <v>14</v>
      </c>
      <c r="H7" s="259" t="s">
        <v>15</v>
      </c>
      <c r="I7" s="2"/>
      <c r="J7" s="2"/>
    </row>
    <row r="8" spans="1:10" ht="45" customHeight="1">
      <c r="A8" s="3"/>
      <c r="B8" s="375"/>
      <c r="C8" s="376" t="str">
        <f>HYPERLINK("https://drive.google.com/open?id=12YDu4OIyqjPxHCvsjZSj9i78pUA4Ah0f","Legado Baseado em Competências (KPA 4.1)")</f>
        <v>Legado Baseado em Competências (KPA 4.1)</v>
      </c>
      <c r="D8" s="377" t="str">
        <f>HYPERLINK("https://drive.google.com/open?id=1AAHwyCpPfR4C4fjd88Gj67TWPy0FMwdc","Grupos Empoderados (KPA 4.3)")</f>
        <v>Grupos Empoderados (KPA 4.3)</v>
      </c>
      <c r="E8" s="378"/>
      <c r="F8" s="379"/>
      <c r="G8" s="380"/>
      <c r="H8" s="381"/>
      <c r="I8" s="2"/>
      <c r="J8" s="2"/>
    </row>
    <row r="9" spans="1:10" ht="66" customHeight="1">
      <c r="A9" s="3"/>
      <c r="B9" s="253" t="s">
        <v>16</v>
      </c>
      <c r="C9" s="382" t="str">
        <f>HYPERLINK("https://drive.google.com/open?id=17l4OV15DfxCX0mq7DzRBp0CP9C9-mV1k","Desenvolvimento de Competências Individuais 
(KPA 3.2)")</f>
        <v>Desenvolvimento de Competências Individuais 
(KPA 3.2)</v>
      </c>
      <c r="D9" s="383" t="str">
        <f>HYPERLINK("https://drive.google.com/open?id=1AaZQQGQm5yVh7Nxs4z6PEj8P7muK1GP8","Desenvolvimento de Competências das Equipes (KPA 3.4)")</f>
        <v>Desenvolvimento de Competências das Equipes (KPA 3.4)</v>
      </c>
      <c r="E9" s="384" t="str">
        <f>HYPERLINK("https://drive.google.com/open?id=1LQazoXjewlQMuMU8Eov8C52ijJsPs-3N","Práticas Baseadas em Competências (KPA 3.6)")</f>
        <v>Práticas Baseadas em Competências (KPA 3.6)</v>
      </c>
      <c r="F9" s="385" t="str">
        <f>HYPERLINK("https://drive.google.com/open?id=1PcU3Vgs2MWd3hnjHjkQ14QZh2Ohhujay","Planejamento da Força de Trabalho (KPA 3.7)")</f>
        <v>Planejamento da Força de Trabalho (KPA 3.7)</v>
      </c>
      <c r="G9" s="12" t="s">
        <v>17</v>
      </c>
      <c r="H9" s="13" t="s">
        <v>18</v>
      </c>
      <c r="I9" s="2"/>
      <c r="J9" s="2"/>
    </row>
    <row r="10" spans="1:10" ht="50.25" customHeight="1">
      <c r="A10" s="3"/>
      <c r="B10" s="375"/>
      <c r="C10" s="386" t="str">
        <f>HYPERLINK("https://drive.google.com/file/d/1FcxOb6D1bveeZ4XDkRX1eAGP9m4VMsOV/view?usp=sharing","Análise de Competências (KPA 3.1)")</f>
        <v>Análise de Competências (KPA 3.1)</v>
      </c>
      <c r="D10" s="387" t="str">
        <f>HYPERLINK("https://drive.google.com/open?id=18NwYD5EkIWv7fmaXS_kY7SYDwSCIOX9K","Cultura Participativa (KPA 3.3)")</f>
        <v>Cultura Participativa (KPA 3.3)</v>
      </c>
      <c r="E10" s="388" t="str">
        <f>HYPERLINK("https://drive.google.com/open?id=1F731zOfeyLCNdDmV6leb4L4e4oVLKaBm","Desenvolvimento na Carreira
(KPA 3.5)")</f>
        <v>Desenvolvimento na Carreira
(KPA 3.5)</v>
      </c>
      <c r="F10" s="379"/>
      <c r="G10" s="12" t="s">
        <v>19</v>
      </c>
      <c r="H10" s="13" t="s">
        <v>20</v>
      </c>
      <c r="I10" s="2"/>
      <c r="J10" s="2"/>
    </row>
    <row r="11" spans="1:10" ht="28.5" customHeight="1">
      <c r="A11" s="3"/>
      <c r="B11" s="253" t="s">
        <v>21</v>
      </c>
      <c r="C11" s="389" t="s">
        <v>22</v>
      </c>
      <c r="D11" s="390" t="str">
        <f>HYPERLINK("https://drive.google.com/open?id=1sTyvLEhYTwY-yD-nsdyM4JtKxs3dr3Gl","Comunicação e Coordenação (KPA 2.2)")</f>
        <v>Comunicação e Coordenação (KPA 2.2)</v>
      </c>
      <c r="E11" s="384" t="str">
        <f>HYPERLINK("https://drive.google.com/open?id=100fzFvMvIG3tZOfoLADE11qB8NW0PDB9","Reconhecimento e Remuneração (KPA 2.5)")</f>
        <v>Reconhecimento e Remuneração (KPA 2.5)</v>
      </c>
      <c r="F11" s="385" t="str">
        <f>HYPERLINK("https://drive.google.com/open?id=1SEaX7EHJ6e8ItH5mulsRdDOprVE8fFpL","Gestão do Quadro de Pessoal (KPA 2.6)")</f>
        <v>Gestão do Quadro de Pessoal (KPA 2.6)</v>
      </c>
      <c r="G11" s="251" t="s">
        <v>23</v>
      </c>
      <c r="H11" s="13" t="s">
        <v>24</v>
      </c>
      <c r="I11" s="2"/>
      <c r="J11" s="2"/>
    </row>
    <row r="12" spans="1:10" ht="25.5" customHeight="1">
      <c r="A12" s="3"/>
      <c r="B12" s="391"/>
      <c r="C12" s="392"/>
      <c r="D12" s="393"/>
      <c r="E12" s="394" t="str">
        <f>HYPERLINK("https://drive.google.com/open?id=1EQEEU9hrYSt7b4aNdMWrPmFbpki384vc","Gestão por Desempenho (KPA 2.4)")</f>
        <v>Gestão por Desempenho (KPA 2.4)</v>
      </c>
      <c r="F12" s="395"/>
      <c r="G12" s="396"/>
      <c r="H12" s="13"/>
      <c r="I12" s="2"/>
      <c r="J12" s="2"/>
    </row>
    <row r="13" spans="1:10" ht="27" customHeight="1">
      <c r="A13" s="3"/>
      <c r="B13" s="375"/>
      <c r="C13" s="397"/>
      <c r="D13" s="378"/>
      <c r="E13" s="388" t="str">
        <f>HYPERLINK("https://drive.google.com/open?id=1ohI8Hy2UMdb-elcMMpUgV53ArBvh0zB3","Ambiente de Trabalho (KPA 2.3)")</f>
        <v>Ambiente de Trabalho (KPA 2.3)</v>
      </c>
      <c r="F13" s="379"/>
      <c r="G13" s="380"/>
      <c r="H13" s="13" t="s">
        <v>25</v>
      </c>
      <c r="I13" s="2"/>
      <c r="J13" s="2"/>
    </row>
    <row r="14" spans="1:10" ht="72" customHeight="1">
      <c r="A14" s="3"/>
      <c r="B14" s="14" t="s">
        <v>26</v>
      </c>
      <c r="C14" s="252" t="s">
        <v>27</v>
      </c>
      <c r="D14" s="398"/>
      <c r="E14" s="398"/>
      <c r="F14" s="398"/>
      <c r="G14" s="398"/>
      <c r="H14" s="380"/>
      <c r="I14" s="2"/>
      <c r="J14" s="2"/>
    </row>
    <row r="15" spans="1:10" ht="15.75" customHeight="1">
      <c r="A15" s="15"/>
      <c r="B15" s="15"/>
      <c r="C15" s="15"/>
      <c r="D15" s="15"/>
      <c r="E15" s="15"/>
      <c r="F15" s="2"/>
      <c r="G15" s="2"/>
      <c r="H15" s="2"/>
      <c r="I15" s="2"/>
      <c r="J15" s="2"/>
    </row>
    <row r="16" spans="1:10" ht="15.75" customHeight="1">
      <c r="A16" s="15"/>
      <c r="B16" s="15"/>
      <c r="C16" s="15"/>
      <c r="D16" s="15"/>
      <c r="E16" s="15"/>
      <c r="F16" s="2"/>
      <c r="G16" s="2"/>
      <c r="H16" s="2"/>
      <c r="I16" s="2"/>
      <c r="J16" s="2"/>
    </row>
    <row r="17" spans="1:10" ht="15.75" customHeight="1">
      <c r="A17" s="15"/>
      <c r="B17" s="15"/>
      <c r="C17" s="15"/>
      <c r="D17" s="15"/>
      <c r="E17" s="15"/>
      <c r="F17" s="2"/>
      <c r="G17" s="2"/>
      <c r="H17" s="2"/>
      <c r="I17" s="2"/>
      <c r="J17" s="2"/>
    </row>
  </sheetData>
  <mergeCells count="18">
    <mergeCell ref="B2:H2"/>
    <mergeCell ref="B3:H3"/>
    <mergeCell ref="B4:B5"/>
    <mergeCell ref="C4:F4"/>
    <mergeCell ref="C6:D6"/>
    <mergeCell ref="C14:H14"/>
    <mergeCell ref="B7:B8"/>
    <mergeCell ref="B9:B10"/>
    <mergeCell ref="B11:B13"/>
    <mergeCell ref="C11:C13"/>
    <mergeCell ref="D11:D13"/>
    <mergeCell ref="E7:E8"/>
    <mergeCell ref="H7:H8"/>
    <mergeCell ref="F7:F8"/>
    <mergeCell ref="G7:G8"/>
    <mergeCell ref="F9:F10"/>
    <mergeCell ref="F11:F13"/>
    <mergeCell ref="G11:G13"/>
  </mergeCells>
  <hyperlinks>
    <hyperlink ref="C11" location="KPA 2.1!A1" display="Treinamento e Desenvolvimento (KPA 2.1)" xr:uid="{00000000-0004-0000-0000-000000000000}"/>
  </hyperlinks>
  <pageMargins left="0.51180555555555496" right="0.51180555555555496" top="0.78749999999999998" bottom="0.78749999999999998"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4D1"/>
  </sheetPr>
  <dimension ref="A1:AB999"/>
  <sheetViews>
    <sheetView showGridLines="0" workbookViewId="0">
      <pane ySplit="5" topLeftCell="A6" activePane="bottomLeft" state="frozen"/>
      <selection pane="bottomLeft" activeCell="B7" sqref="B7"/>
    </sheetView>
  </sheetViews>
  <sheetFormatPr defaultColWidth="14.42578125" defaultRowHeight="15" customHeight="1" outlineLevelRow="1"/>
  <cols>
    <col min="1" max="1" width="27.7109375" customWidth="1"/>
    <col min="2" max="2" width="34.85546875" customWidth="1"/>
    <col min="3" max="3" width="18.140625" customWidth="1"/>
    <col min="4" max="4" width="79.5703125"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8" width="8.7109375" hidden="1" customWidth="1"/>
  </cols>
  <sheetData>
    <row r="1" spans="1:28" ht="15.75" customHeight="1">
      <c r="A1" s="436" t="s">
        <v>307</v>
      </c>
      <c r="B1" s="367"/>
      <c r="C1" s="76"/>
      <c r="D1" s="76"/>
      <c r="E1" s="76"/>
      <c r="F1" s="76"/>
      <c r="G1" s="76"/>
      <c r="H1" s="78"/>
      <c r="I1" s="79"/>
      <c r="J1" s="177"/>
      <c r="K1" s="178"/>
      <c r="L1" s="178"/>
      <c r="M1" s="178"/>
      <c r="N1" s="178"/>
      <c r="O1" s="178"/>
      <c r="P1" s="178"/>
      <c r="Q1" s="178"/>
      <c r="R1" s="178"/>
      <c r="S1" s="178"/>
      <c r="T1" s="178"/>
      <c r="U1" s="178"/>
      <c r="V1" s="178"/>
      <c r="W1" s="178"/>
      <c r="X1" s="178"/>
      <c r="Y1" s="178"/>
      <c r="Z1" s="178"/>
      <c r="AA1" s="178"/>
      <c r="AB1" s="178"/>
    </row>
    <row r="2" spans="1:28" ht="15.75" customHeight="1" outlineLevel="1">
      <c r="A2" s="179" t="s">
        <v>72</v>
      </c>
      <c r="B2" s="176"/>
      <c r="C2" s="283" t="s">
        <v>308</v>
      </c>
      <c r="D2" s="367"/>
      <c r="E2" s="367"/>
      <c r="F2" s="76"/>
      <c r="G2" s="76"/>
      <c r="H2" s="78"/>
      <c r="I2" s="79"/>
      <c r="J2" s="177"/>
      <c r="K2" s="178"/>
      <c r="L2" s="178"/>
      <c r="M2" s="178"/>
      <c r="N2" s="178"/>
      <c r="O2" s="178"/>
      <c r="P2" s="178"/>
      <c r="Q2" s="178"/>
      <c r="R2" s="178"/>
      <c r="S2" s="178"/>
      <c r="T2" s="178"/>
      <c r="U2" s="178"/>
      <c r="V2" s="178"/>
      <c r="W2" s="178"/>
      <c r="X2" s="178"/>
      <c r="Y2" s="178"/>
      <c r="Z2" s="178"/>
      <c r="AA2" s="178"/>
      <c r="AB2" s="178"/>
    </row>
    <row r="3" spans="1:28" ht="15.75" hidden="1" customHeight="1" outlineLevel="1">
      <c r="A3" s="339"/>
      <c r="B3" s="367"/>
      <c r="C3" s="367"/>
      <c r="D3" s="367"/>
      <c r="E3" s="367"/>
      <c r="F3" s="76"/>
      <c r="G3" s="76"/>
      <c r="H3" s="78"/>
      <c r="I3" s="79"/>
      <c r="J3" s="177"/>
      <c r="K3" s="178"/>
      <c r="L3" s="178"/>
      <c r="M3" s="178"/>
      <c r="N3" s="178"/>
      <c r="O3" s="178"/>
      <c r="P3" s="178"/>
      <c r="Q3" s="178"/>
      <c r="R3" s="178"/>
      <c r="S3" s="178"/>
      <c r="T3" s="178"/>
      <c r="U3" s="178"/>
      <c r="V3" s="178"/>
      <c r="W3" s="178"/>
      <c r="X3" s="178"/>
      <c r="Y3" s="178"/>
      <c r="Z3" s="178"/>
      <c r="AA3" s="178"/>
      <c r="AB3" s="178"/>
    </row>
    <row r="4" spans="1:28" ht="96.75" customHeight="1" outlineLevel="1">
      <c r="A4" s="340" t="s">
        <v>309</v>
      </c>
      <c r="B4" s="367"/>
      <c r="C4" s="367"/>
      <c r="D4" s="367"/>
      <c r="E4" s="367"/>
      <c r="F4" s="76"/>
      <c r="G4" s="76"/>
      <c r="H4" s="78"/>
      <c r="I4" s="79"/>
      <c r="J4" s="177"/>
      <c r="K4" s="178"/>
      <c r="L4" s="178"/>
      <c r="M4" s="178"/>
      <c r="N4" s="178"/>
      <c r="O4" s="178"/>
      <c r="P4" s="178"/>
      <c r="Q4" s="178"/>
      <c r="R4" s="178"/>
      <c r="S4" s="178"/>
      <c r="T4" s="178"/>
      <c r="U4" s="178"/>
      <c r="V4" s="178"/>
      <c r="W4" s="178"/>
      <c r="X4" s="178"/>
      <c r="Y4" s="178"/>
      <c r="Z4" s="178"/>
      <c r="AA4" s="178"/>
      <c r="AB4" s="178"/>
    </row>
    <row r="5" spans="1:28"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c r="AB5" s="87"/>
    </row>
    <row r="6" spans="1:28">
      <c r="A6" s="285" t="s">
        <v>310</v>
      </c>
      <c r="B6" s="279" t="s">
        <v>311</v>
      </c>
      <c r="C6" s="280" t="s">
        <v>101</v>
      </c>
      <c r="D6" s="400"/>
      <c r="E6" s="97"/>
      <c r="F6" s="142"/>
      <c r="G6" s="294"/>
      <c r="H6" s="294"/>
      <c r="I6" s="294"/>
      <c r="J6" s="143"/>
      <c r="K6" s="90"/>
      <c r="L6" s="90"/>
      <c r="M6" s="90"/>
      <c r="N6" s="90"/>
      <c r="O6" s="90"/>
      <c r="P6" s="90"/>
      <c r="Q6" s="90"/>
      <c r="R6" s="90"/>
      <c r="S6" s="90"/>
      <c r="T6" s="90"/>
      <c r="U6" s="90"/>
      <c r="V6" s="90"/>
      <c r="W6" s="90"/>
      <c r="X6" s="90"/>
      <c r="Y6" s="90"/>
      <c r="Z6" s="90"/>
      <c r="AA6" s="90" t="s">
        <v>110</v>
      </c>
      <c r="AB6" s="90"/>
    </row>
    <row r="7" spans="1:28" ht="16.5" customHeight="1">
      <c r="A7" s="401"/>
      <c r="B7" s="402"/>
      <c r="C7" s="281"/>
      <c r="D7" s="92" t="s">
        <v>312</v>
      </c>
      <c r="E7" s="288"/>
      <c r="F7" s="408"/>
      <c r="G7" s="403"/>
      <c r="H7" s="403"/>
      <c r="I7" s="403"/>
      <c r="J7" s="143"/>
      <c r="K7" s="90"/>
      <c r="L7" s="90"/>
      <c r="M7" s="90"/>
      <c r="N7" s="90"/>
      <c r="O7" s="90"/>
      <c r="P7" s="90"/>
      <c r="Q7" s="90"/>
      <c r="R7" s="90"/>
      <c r="S7" s="90"/>
      <c r="T7" s="90"/>
      <c r="U7" s="90"/>
      <c r="V7" s="90"/>
      <c r="W7" s="90"/>
      <c r="X7" s="90"/>
      <c r="Y7" s="90"/>
      <c r="Z7" s="90"/>
      <c r="AA7" s="90"/>
      <c r="AB7" s="90"/>
    </row>
    <row r="8" spans="1:28" ht="27.75" customHeight="1">
      <c r="A8" s="401"/>
      <c r="B8" s="402"/>
      <c r="C8" s="405"/>
      <c r="D8" s="92" t="s">
        <v>313</v>
      </c>
      <c r="E8" s="181"/>
      <c r="F8" s="196"/>
      <c r="G8" s="403"/>
      <c r="H8" s="403"/>
      <c r="I8" s="403"/>
      <c r="J8" s="143"/>
      <c r="K8" s="90"/>
      <c r="L8" s="90"/>
      <c r="M8" s="90"/>
      <c r="N8" s="90"/>
      <c r="O8" s="90"/>
      <c r="P8" s="90"/>
      <c r="Q8" s="90"/>
      <c r="R8" s="90"/>
      <c r="S8" s="90"/>
      <c r="T8" s="90"/>
      <c r="U8" s="90"/>
      <c r="V8" s="90"/>
      <c r="W8" s="90"/>
      <c r="X8" s="90"/>
      <c r="Y8" s="90"/>
      <c r="Z8" s="90"/>
      <c r="AA8" s="90"/>
      <c r="AB8" s="90"/>
    </row>
    <row r="9" spans="1:28" ht="15" customHeight="1">
      <c r="A9" s="401"/>
      <c r="B9" s="402"/>
      <c r="C9" s="278" t="s">
        <v>106</v>
      </c>
      <c r="D9" s="421"/>
      <c r="E9" s="181"/>
      <c r="F9" s="148"/>
      <c r="G9" s="403"/>
      <c r="H9" s="403"/>
      <c r="I9" s="403"/>
      <c r="J9" s="143"/>
      <c r="K9" s="90"/>
      <c r="L9" s="90"/>
      <c r="M9" s="90"/>
      <c r="N9" s="90"/>
      <c r="O9" s="90"/>
      <c r="P9" s="90"/>
      <c r="Q9" s="90"/>
      <c r="R9" s="90"/>
      <c r="S9" s="90"/>
      <c r="T9" s="90"/>
      <c r="U9" s="90"/>
      <c r="V9" s="90"/>
      <c r="W9" s="90"/>
      <c r="X9" s="90"/>
      <c r="Y9" s="90"/>
      <c r="Z9" s="90"/>
      <c r="AA9" s="90"/>
      <c r="AB9" s="90"/>
    </row>
    <row r="10" spans="1:28" ht="27.75" customHeight="1">
      <c r="A10" s="401"/>
      <c r="B10" s="406"/>
      <c r="C10" s="128"/>
      <c r="D10" s="92" t="s">
        <v>314</v>
      </c>
      <c r="E10" s="288"/>
      <c r="F10" s="408"/>
      <c r="G10" s="403"/>
      <c r="H10" s="403"/>
      <c r="I10" s="403"/>
      <c r="J10" s="143"/>
      <c r="K10" s="90"/>
      <c r="L10" s="90"/>
      <c r="M10" s="90"/>
      <c r="N10" s="90"/>
      <c r="O10" s="90"/>
      <c r="P10" s="90"/>
      <c r="Q10" s="90"/>
      <c r="R10" s="90"/>
      <c r="S10" s="90"/>
      <c r="T10" s="90"/>
      <c r="U10" s="90"/>
      <c r="V10" s="90"/>
      <c r="W10" s="90"/>
      <c r="X10" s="90"/>
      <c r="Y10" s="90"/>
      <c r="Z10" s="90"/>
      <c r="AA10" s="90"/>
      <c r="AB10" s="90"/>
    </row>
    <row r="11" spans="1:28" ht="17.25" customHeight="1">
      <c r="A11" s="401"/>
      <c r="B11" s="279" t="s">
        <v>315</v>
      </c>
      <c r="C11" s="280" t="s">
        <v>101</v>
      </c>
      <c r="D11" s="400"/>
      <c r="E11" s="182"/>
      <c r="F11" s="152" t="s">
        <v>110</v>
      </c>
      <c r="G11" s="99"/>
      <c r="H11" s="99"/>
      <c r="I11" s="99"/>
      <c r="J11" s="154"/>
      <c r="K11" s="108"/>
      <c r="L11" s="108"/>
      <c r="M11" s="108"/>
      <c r="N11" s="108"/>
      <c r="O11" s="108"/>
      <c r="P11" s="108"/>
      <c r="Q11" s="108"/>
      <c r="R11" s="108"/>
      <c r="S11" s="108"/>
      <c r="T11" s="108"/>
      <c r="U11" s="108"/>
      <c r="V11" s="108"/>
      <c r="W11" s="108"/>
      <c r="X11" s="108"/>
      <c r="Y11" s="108"/>
      <c r="Z11" s="108"/>
      <c r="AA11" s="108"/>
      <c r="AB11" s="108"/>
    </row>
    <row r="12" spans="1:28" ht="15.75" customHeight="1">
      <c r="A12" s="401"/>
      <c r="B12" s="402"/>
      <c r="C12" s="281"/>
      <c r="D12" s="92" t="s">
        <v>316</v>
      </c>
      <c r="E12" s="288"/>
      <c r="F12" s="408"/>
      <c r="G12" s="294"/>
      <c r="H12" s="294"/>
      <c r="I12" s="294"/>
      <c r="J12" s="154"/>
      <c r="K12" s="108"/>
      <c r="L12" s="108"/>
      <c r="M12" s="108"/>
      <c r="N12" s="108"/>
      <c r="O12" s="108"/>
      <c r="P12" s="108"/>
      <c r="Q12" s="108"/>
      <c r="R12" s="108"/>
      <c r="S12" s="108"/>
      <c r="T12" s="108"/>
      <c r="U12" s="108"/>
      <c r="V12" s="108"/>
      <c r="W12" s="108"/>
      <c r="X12" s="108"/>
      <c r="Y12" s="108"/>
      <c r="Z12" s="108"/>
      <c r="AA12" s="108"/>
      <c r="AB12" s="108"/>
    </row>
    <row r="13" spans="1:28" ht="16.5" customHeight="1">
      <c r="A13" s="401"/>
      <c r="B13" s="402"/>
      <c r="C13" s="405"/>
      <c r="D13" s="92" t="s">
        <v>317</v>
      </c>
      <c r="E13" s="288"/>
      <c r="F13" s="408"/>
      <c r="G13" s="403"/>
      <c r="H13" s="403"/>
      <c r="I13" s="403"/>
      <c r="J13" s="154"/>
      <c r="K13" s="108"/>
      <c r="L13" s="108"/>
      <c r="M13" s="108"/>
      <c r="N13" s="108"/>
      <c r="O13" s="108"/>
      <c r="P13" s="108"/>
      <c r="Q13" s="108"/>
      <c r="R13" s="108"/>
      <c r="S13" s="108"/>
      <c r="T13" s="108"/>
      <c r="U13" s="108"/>
      <c r="V13" s="108"/>
      <c r="W13" s="108"/>
      <c r="X13" s="108"/>
      <c r="Y13" s="108"/>
      <c r="Z13" s="108"/>
      <c r="AA13" s="108"/>
      <c r="AB13" s="108"/>
    </row>
    <row r="14" spans="1:28" ht="18" customHeight="1">
      <c r="A14" s="401"/>
      <c r="B14" s="402"/>
      <c r="C14" s="278" t="s">
        <v>106</v>
      </c>
      <c r="D14" s="421"/>
      <c r="E14" s="183"/>
      <c r="F14" s="163"/>
      <c r="G14" s="403"/>
      <c r="H14" s="403"/>
      <c r="I14" s="403"/>
      <c r="J14" s="154"/>
      <c r="K14" s="108"/>
      <c r="L14" s="108"/>
      <c r="M14" s="108"/>
      <c r="N14" s="108"/>
      <c r="O14" s="108"/>
      <c r="P14" s="108"/>
      <c r="Q14" s="108"/>
      <c r="R14" s="108"/>
      <c r="S14" s="108"/>
      <c r="T14" s="108"/>
      <c r="U14" s="108"/>
      <c r="V14" s="108"/>
      <c r="W14" s="108"/>
      <c r="X14" s="108"/>
      <c r="Y14" s="108"/>
      <c r="Z14" s="108"/>
      <c r="AA14" s="108"/>
      <c r="AB14" s="108"/>
    </row>
    <row r="15" spans="1:28" ht="39.75" customHeight="1">
      <c r="A15" s="401"/>
      <c r="B15" s="406"/>
      <c r="C15" s="128"/>
      <c r="D15" s="92" t="s">
        <v>318</v>
      </c>
      <c r="E15" s="288"/>
      <c r="F15" s="408"/>
      <c r="G15" s="403"/>
      <c r="H15" s="403"/>
      <c r="I15" s="403"/>
      <c r="J15" s="154"/>
      <c r="K15" s="108"/>
      <c r="L15" s="108"/>
      <c r="M15" s="108"/>
      <c r="N15" s="108"/>
      <c r="O15" s="108"/>
      <c r="P15" s="108"/>
      <c r="Q15" s="108"/>
      <c r="R15" s="108"/>
      <c r="S15" s="108"/>
      <c r="T15" s="108"/>
      <c r="U15" s="108"/>
      <c r="V15" s="108"/>
      <c r="W15" s="108"/>
      <c r="X15" s="108"/>
      <c r="Y15" s="108"/>
      <c r="Z15" s="108"/>
      <c r="AA15" s="108"/>
      <c r="AB15" s="108"/>
    </row>
    <row r="16" spans="1:28" ht="15" customHeight="1">
      <c r="A16" s="401"/>
      <c r="B16" s="279" t="s">
        <v>319</v>
      </c>
      <c r="C16" s="280" t="s">
        <v>101</v>
      </c>
      <c r="D16" s="400"/>
      <c r="E16" s="324"/>
      <c r="F16" s="414"/>
      <c r="G16" s="403"/>
      <c r="H16" s="294"/>
      <c r="I16" s="294"/>
      <c r="J16" s="154"/>
      <c r="K16" s="108"/>
      <c r="L16" s="108"/>
      <c r="M16" s="108"/>
      <c r="N16" s="108"/>
      <c r="O16" s="108"/>
      <c r="P16" s="108"/>
      <c r="Q16" s="108"/>
      <c r="R16" s="108"/>
      <c r="S16" s="108"/>
      <c r="T16" s="108"/>
      <c r="U16" s="108"/>
      <c r="V16" s="108"/>
      <c r="W16" s="108"/>
      <c r="X16" s="108"/>
      <c r="Y16" s="108"/>
      <c r="Z16" s="108"/>
      <c r="AA16" s="108"/>
      <c r="AB16" s="108"/>
    </row>
    <row r="17" spans="1:28" ht="28.5" customHeight="1">
      <c r="A17" s="401"/>
      <c r="B17" s="402"/>
      <c r="C17" s="281"/>
      <c r="D17" s="92" t="s">
        <v>320</v>
      </c>
      <c r="E17" s="288"/>
      <c r="F17" s="408"/>
      <c r="G17" s="403"/>
      <c r="H17" s="403"/>
      <c r="I17" s="403"/>
      <c r="J17" s="154"/>
      <c r="K17" s="108"/>
      <c r="L17" s="108"/>
      <c r="M17" s="108"/>
      <c r="N17" s="108"/>
      <c r="O17" s="108"/>
      <c r="P17" s="108"/>
      <c r="Q17" s="108"/>
      <c r="R17" s="108"/>
      <c r="S17" s="108"/>
      <c r="T17" s="108"/>
      <c r="U17" s="108"/>
      <c r="V17" s="108"/>
      <c r="W17" s="108"/>
      <c r="X17" s="108"/>
      <c r="Y17" s="108"/>
      <c r="Z17" s="108"/>
      <c r="AA17" s="108"/>
      <c r="AB17" s="108"/>
    </row>
    <row r="18" spans="1:28" ht="27.75" customHeight="1">
      <c r="A18" s="401"/>
      <c r="B18" s="402"/>
      <c r="C18" s="405"/>
      <c r="D18" s="92" t="s">
        <v>321</v>
      </c>
      <c r="E18" s="288"/>
      <c r="F18" s="408"/>
      <c r="G18" s="403"/>
      <c r="H18" s="403"/>
      <c r="I18" s="403"/>
      <c r="J18" s="154"/>
      <c r="K18" s="108"/>
      <c r="L18" s="108"/>
      <c r="M18" s="108"/>
      <c r="N18" s="108"/>
      <c r="O18" s="108"/>
      <c r="P18" s="108"/>
      <c r="Q18" s="108"/>
      <c r="R18" s="108"/>
      <c r="S18" s="108"/>
      <c r="T18" s="108"/>
      <c r="U18" s="108"/>
      <c r="V18" s="108"/>
      <c r="W18" s="108"/>
      <c r="X18" s="108"/>
      <c r="Y18" s="108"/>
      <c r="Z18" s="108"/>
      <c r="AA18" s="108"/>
      <c r="AB18" s="108"/>
    </row>
    <row r="19" spans="1:28" ht="18.75" customHeight="1">
      <c r="A19" s="401"/>
      <c r="B19" s="402"/>
      <c r="C19" s="278" t="s">
        <v>106</v>
      </c>
      <c r="D19" s="421"/>
      <c r="E19" s="322"/>
      <c r="F19" s="408"/>
      <c r="G19" s="403"/>
      <c r="H19" s="403"/>
      <c r="I19" s="403"/>
      <c r="J19" s="154"/>
      <c r="K19" s="108"/>
      <c r="L19" s="108"/>
      <c r="M19" s="108"/>
      <c r="N19" s="108"/>
      <c r="O19" s="108"/>
      <c r="P19" s="108"/>
      <c r="Q19" s="108"/>
      <c r="R19" s="108"/>
      <c r="S19" s="108"/>
      <c r="T19" s="108"/>
      <c r="U19" s="108"/>
      <c r="V19" s="108"/>
      <c r="W19" s="108"/>
      <c r="X19" s="108"/>
      <c r="Y19" s="108"/>
      <c r="Z19" s="108"/>
      <c r="AA19" s="108"/>
      <c r="AB19" s="108"/>
    </row>
    <row r="20" spans="1:28" ht="29.25" customHeight="1">
      <c r="A20" s="432"/>
      <c r="B20" s="427"/>
      <c r="C20" s="169"/>
      <c r="D20" s="170" t="s">
        <v>322</v>
      </c>
      <c r="E20" s="288"/>
      <c r="F20" s="408"/>
      <c r="G20" s="403"/>
      <c r="H20" s="403"/>
      <c r="I20" s="403"/>
      <c r="J20" s="17"/>
      <c r="K20" s="17"/>
      <c r="L20" s="17"/>
      <c r="M20" s="17"/>
      <c r="N20" s="17"/>
      <c r="O20" s="17"/>
      <c r="P20" s="17"/>
      <c r="Q20" s="17"/>
      <c r="R20" s="17"/>
      <c r="S20" s="17"/>
      <c r="T20" s="17"/>
      <c r="U20" s="17"/>
      <c r="V20" s="17"/>
      <c r="W20" s="17"/>
      <c r="X20" s="17"/>
      <c r="Y20" s="17"/>
      <c r="Z20" s="17"/>
      <c r="AA20" s="17"/>
      <c r="AB20" s="17"/>
    </row>
    <row r="21" spans="1:28" ht="15.75" customHeight="1">
      <c r="A21" s="333" t="s">
        <v>323</v>
      </c>
      <c r="B21" s="304" t="s">
        <v>324</v>
      </c>
      <c r="C21" s="334" t="s">
        <v>101</v>
      </c>
      <c r="D21" s="425"/>
      <c r="E21" s="321"/>
      <c r="F21" s="435"/>
      <c r="G21" s="99"/>
      <c r="H21" s="99"/>
      <c r="I21" s="99"/>
      <c r="J21" s="17"/>
      <c r="K21" s="17"/>
      <c r="L21" s="17"/>
      <c r="M21" s="17"/>
      <c r="N21" s="17"/>
      <c r="O21" s="17"/>
      <c r="P21" s="17"/>
      <c r="Q21" s="17"/>
      <c r="R21" s="17"/>
      <c r="S21" s="17"/>
      <c r="T21" s="17"/>
      <c r="U21" s="17"/>
      <c r="V21" s="17"/>
      <c r="W21" s="17"/>
      <c r="X21" s="17"/>
      <c r="Y21" s="17"/>
      <c r="Z21" s="17"/>
      <c r="AA21" s="17"/>
      <c r="AB21" s="17"/>
    </row>
    <row r="22" spans="1:28" ht="27.75" customHeight="1">
      <c r="A22" s="401"/>
      <c r="B22" s="402"/>
      <c r="C22" s="335"/>
      <c r="D22" s="126" t="s">
        <v>325</v>
      </c>
      <c r="E22" s="149"/>
      <c r="F22" s="149"/>
      <c r="G22" s="327"/>
      <c r="H22" s="327"/>
      <c r="I22" s="327"/>
      <c r="J22" s="17"/>
      <c r="K22" s="17"/>
      <c r="L22" s="17"/>
      <c r="M22" s="17"/>
      <c r="N22" s="17"/>
      <c r="O22" s="17"/>
      <c r="P22" s="17"/>
      <c r="Q22" s="17"/>
      <c r="R22" s="17"/>
      <c r="S22" s="17"/>
      <c r="T22" s="17"/>
      <c r="U22" s="17"/>
      <c r="V22" s="17"/>
      <c r="W22" s="17"/>
      <c r="X22" s="17"/>
      <c r="Y22" s="17"/>
      <c r="Z22" s="17"/>
      <c r="AA22" s="17"/>
      <c r="AB22" s="17"/>
    </row>
    <row r="23" spans="1:28" ht="29.25" customHeight="1">
      <c r="A23" s="401"/>
      <c r="B23" s="402"/>
      <c r="C23" s="417"/>
      <c r="D23" s="126" t="s">
        <v>326</v>
      </c>
      <c r="E23" s="149"/>
      <c r="F23" s="149"/>
      <c r="G23" s="403"/>
      <c r="H23" s="403"/>
      <c r="I23" s="403"/>
      <c r="J23" s="17"/>
      <c r="K23" s="17"/>
      <c r="L23" s="17"/>
      <c r="M23" s="17"/>
      <c r="N23" s="17"/>
      <c r="O23" s="17"/>
      <c r="P23" s="17"/>
      <c r="Q23" s="17"/>
      <c r="R23" s="17"/>
      <c r="S23" s="17"/>
      <c r="T23" s="17"/>
      <c r="U23" s="17"/>
      <c r="V23" s="17"/>
      <c r="W23" s="17"/>
      <c r="X23" s="17"/>
      <c r="Y23" s="17"/>
      <c r="Z23" s="17"/>
      <c r="AA23" s="17"/>
      <c r="AB23" s="17"/>
    </row>
    <row r="24" spans="1:28" ht="30" customHeight="1">
      <c r="A24" s="401"/>
      <c r="B24" s="402"/>
      <c r="C24" s="419"/>
      <c r="D24" s="126" t="s">
        <v>327</v>
      </c>
      <c r="E24" s="149"/>
      <c r="F24" s="149"/>
      <c r="G24" s="403"/>
      <c r="H24" s="403"/>
      <c r="I24" s="403"/>
      <c r="J24" s="17"/>
      <c r="K24" s="17"/>
      <c r="L24" s="17"/>
      <c r="M24" s="17"/>
      <c r="N24" s="17"/>
      <c r="O24" s="17"/>
      <c r="P24" s="17"/>
      <c r="Q24" s="17"/>
      <c r="R24" s="17"/>
      <c r="S24" s="17"/>
      <c r="T24" s="17"/>
      <c r="U24" s="17"/>
      <c r="V24" s="17"/>
      <c r="W24" s="17"/>
      <c r="X24" s="17"/>
      <c r="Y24" s="17"/>
      <c r="Z24" s="17"/>
      <c r="AA24" s="17"/>
      <c r="AB24" s="17"/>
    </row>
    <row r="25" spans="1:28" ht="15.75" customHeight="1">
      <c r="A25" s="401"/>
      <c r="B25" s="402"/>
      <c r="C25" s="278" t="s">
        <v>106</v>
      </c>
      <c r="D25" s="421"/>
      <c r="E25" s="149"/>
      <c r="F25" s="149"/>
      <c r="G25" s="403"/>
      <c r="H25" s="403"/>
      <c r="I25" s="403"/>
      <c r="J25" s="17"/>
      <c r="K25" s="17"/>
      <c r="L25" s="17"/>
      <c r="M25" s="17"/>
      <c r="N25" s="17"/>
      <c r="O25" s="17"/>
      <c r="P25" s="17"/>
      <c r="Q25" s="17"/>
      <c r="R25" s="17"/>
      <c r="S25" s="17"/>
      <c r="T25" s="17"/>
      <c r="U25" s="17"/>
      <c r="V25" s="17"/>
      <c r="W25" s="17"/>
      <c r="X25" s="17"/>
      <c r="Y25" s="17"/>
      <c r="Z25" s="17"/>
      <c r="AA25" s="17"/>
      <c r="AB25" s="17"/>
    </row>
    <row r="26" spans="1:28" ht="30" customHeight="1">
      <c r="A26" s="401"/>
      <c r="B26" s="406"/>
      <c r="C26" s="128"/>
      <c r="D26" s="126" t="s">
        <v>328</v>
      </c>
      <c r="E26" s="149"/>
      <c r="F26" s="149"/>
      <c r="G26" s="403"/>
      <c r="H26" s="403"/>
      <c r="I26" s="403"/>
      <c r="J26" s="17"/>
      <c r="K26" s="17"/>
      <c r="L26" s="17"/>
      <c r="M26" s="17"/>
      <c r="N26" s="17"/>
      <c r="O26" s="17"/>
      <c r="P26" s="17"/>
      <c r="Q26" s="17"/>
      <c r="R26" s="17"/>
      <c r="S26" s="17"/>
      <c r="T26" s="17"/>
      <c r="U26" s="17"/>
      <c r="V26" s="17"/>
      <c r="W26" s="17"/>
      <c r="X26" s="17"/>
      <c r="Y26" s="17"/>
      <c r="Z26" s="17"/>
      <c r="AA26" s="17"/>
      <c r="AB26" s="17"/>
    </row>
    <row r="27" spans="1:28" ht="15.75" customHeight="1">
      <c r="A27" s="401"/>
      <c r="B27" s="286" t="s">
        <v>329</v>
      </c>
      <c r="C27" s="280" t="s">
        <v>101</v>
      </c>
      <c r="D27" s="400"/>
      <c r="E27" s="321"/>
      <c r="F27" s="435"/>
      <c r="G27" s="99"/>
      <c r="H27" s="99"/>
      <c r="I27" s="99"/>
      <c r="J27" s="17"/>
      <c r="K27" s="17"/>
      <c r="L27" s="17"/>
      <c r="M27" s="17"/>
      <c r="N27" s="17"/>
      <c r="O27" s="17"/>
      <c r="P27" s="17"/>
      <c r="Q27" s="17"/>
      <c r="R27" s="17"/>
      <c r="S27" s="17"/>
      <c r="T27" s="17"/>
      <c r="U27" s="17"/>
      <c r="V27" s="17"/>
      <c r="W27" s="17"/>
      <c r="X27" s="17"/>
      <c r="Y27" s="17"/>
      <c r="Z27" s="17"/>
      <c r="AA27" s="17"/>
      <c r="AB27" s="17"/>
    </row>
    <row r="28" spans="1:28" ht="28.5" customHeight="1">
      <c r="A28" s="401"/>
      <c r="B28" s="402"/>
      <c r="C28" s="128"/>
      <c r="D28" s="126" t="s">
        <v>330</v>
      </c>
      <c r="E28" s="288"/>
      <c r="F28" s="408"/>
      <c r="G28" s="291"/>
      <c r="H28" s="291"/>
      <c r="I28" s="291"/>
      <c r="J28" s="17"/>
      <c r="K28" s="17"/>
      <c r="L28" s="17"/>
      <c r="M28" s="17"/>
      <c r="N28" s="17"/>
      <c r="O28" s="17"/>
      <c r="P28" s="17"/>
      <c r="Q28" s="17"/>
      <c r="R28" s="17"/>
      <c r="S28" s="17"/>
      <c r="T28" s="17"/>
      <c r="U28" s="17"/>
      <c r="V28" s="17"/>
      <c r="W28" s="17"/>
      <c r="X28" s="17"/>
      <c r="Y28" s="17"/>
      <c r="Z28" s="17"/>
      <c r="AA28" s="17"/>
      <c r="AB28" s="17"/>
    </row>
    <row r="29" spans="1:28" ht="15.75" customHeight="1">
      <c r="A29" s="401"/>
      <c r="B29" s="402"/>
      <c r="C29" s="278" t="s">
        <v>106</v>
      </c>
      <c r="D29" s="421"/>
      <c r="E29" s="149"/>
      <c r="F29" s="149"/>
      <c r="G29" s="403"/>
      <c r="H29" s="403"/>
      <c r="I29" s="403"/>
      <c r="J29" s="17"/>
      <c r="K29" s="17"/>
      <c r="L29" s="17"/>
      <c r="M29" s="17"/>
      <c r="N29" s="17"/>
      <c r="O29" s="17"/>
      <c r="P29" s="17"/>
      <c r="Q29" s="17"/>
      <c r="R29" s="17"/>
      <c r="S29" s="17"/>
      <c r="T29" s="17"/>
      <c r="U29" s="17"/>
      <c r="V29" s="17"/>
      <c r="W29" s="17"/>
      <c r="X29" s="17"/>
      <c r="Y29" s="17"/>
      <c r="Z29" s="17"/>
      <c r="AA29" s="17"/>
      <c r="AB29" s="17"/>
    </row>
    <row r="30" spans="1:28" ht="30.75" customHeight="1">
      <c r="A30" s="401"/>
      <c r="B30" s="406"/>
      <c r="C30" s="185"/>
      <c r="D30" s="197" t="s">
        <v>331</v>
      </c>
      <c r="E30" s="149"/>
      <c r="F30" s="149"/>
      <c r="G30" s="411"/>
      <c r="H30" s="411"/>
      <c r="I30" s="411"/>
      <c r="J30" s="17"/>
      <c r="K30" s="17"/>
      <c r="L30" s="17"/>
      <c r="M30" s="17"/>
      <c r="N30" s="17"/>
      <c r="O30" s="17"/>
      <c r="P30" s="17"/>
      <c r="Q30" s="17"/>
      <c r="R30" s="17"/>
      <c r="S30" s="17"/>
      <c r="T30" s="17"/>
      <c r="U30" s="17"/>
      <c r="V30" s="17"/>
      <c r="W30" s="17"/>
      <c r="X30" s="17"/>
      <c r="Y30" s="17"/>
      <c r="Z30" s="17"/>
      <c r="AA30" s="17"/>
      <c r="AB30" s="17"/>
    </row>
    <row r="31" spans="1:28" ht="15.75" customHeight="1">
      <c r="A31" s="401"/>
      <c r="B31" s="286" t="s">
        <v>332</v>
      </c>
      <c r="C31" s="280" t="s">
        <v>101</v>
      </c>
      <c r="D31" s="400"/>
      <c r="E31" s="321"/>
      <c r="F31" s="435"/>
      <c r="G31" s="99"/>
      <c r="H31" s="99"/>
      <c r="I31" s="99"/>
      <c r="J31" s="17"/>
      <c r="K31" s="17"/>
      <c r="L31" s="17"/>
      <c r="M31" s="17"/>
      <c r="N31" s="17"/>
      <c r="O31" s="17"/>
      <c r="P31" s="17"/>
      <c r="Q31" s="17"/>
      <c r="R31" s="17"/>
      <c r="S31" s="17"/>
      <c r="T31" s="17"/>
      <c r="U31" s="17"/>
      <c r="V31" s="17"/>
      <c r="W31" s="17"/>
      <c r="X31" s="17"/>
      <c r="Y31" s="17"/>
      <c r="Z31" s="17"/>
      <c r="AA31" s="17"/>
      <c r="AB31" s="17"/>
    </row>
    <row r="32" spans="1:28" ht="29.25" customHeight="1">
      <c r="A32" s="401"/>
      <c r="B32" s="402"/>
      <c r="C32" s="281"/>
      <c r="D32" s="126" t="s">
        <v>333</v>
      </c>
      <c r="E32" s="288"/>
      <c r="F32" s="408"/>
      <c r="G32" s="291"/>
      <c r="H32" s="291"/>
      <c r="I32" s="291"/>
      <c r="J32" s="17"/>
      <c r="K32" s="17"/>
      <c r="L32" s="17"/>
      <c r="M32" s="17"/>
      <c r="N32" s="17"/>
      <c r="O32" s="17"/>
      <c r="P32" s="17"/>
      <c r="Q32" s="17"/>
      <c r="R32" s="17"/>
      <c r="S32" s="17"/>
      <c r="T32" s="17"/>
      <c r="U32" s="17"/>
      <c r="V32" s="17"/>
      <c r="W32" s="17"/>
      <c r="X32" s="17"/>
      <c r="Y32" s="17"/>
      <c r="Z32" s="17"/>
      <c r="AA32" s="17"/>
      <c r="AB32" s="17"/>
    </row>
    <row r="33" spans="1:28" ht="17.25" customHeight="1">
      <c r="A33" s="401"/>
      <c r="B33" s="402"/>
      <c r="C33" s="405"/>
      <c r="D33" s="126" t="s">
        <v>334</v>
      </c>
      <c r="E33" s="102"/>
      <c r="F33" s="102"/>
      <c r="G33" s="403"/>
      <c r="H33" s="403"/>
      <c r="I33" s="403"/>
      <c r="J33" s="17"/>
      <c r="K33" s="17"/>
      <c r="L33" s="17"/>
      <c r="M33" s="17"/>
      <c r="N33" s="17"/>
      <c r="O33" s="17"/>
      <c r="P33" s="17"/>
      <c r="Q33" s="17"/>
      <c r="R33" s="17"/>
      <c r="S33" s="17"/>
      <c r="T33" s="17"/>
      <c r="U33" s="17"/>
      <c r="V33" s="17"/>
      <c r="W33" s="17"/>
      <c r="X33" s="17"/>
      <c r="Y33" s="17"/>
      <c r="Z33" s="17"/>
      <c r="AA33" s="17"/>
      <c r="AB33" s="17"/>
    </row>
    <row r="34" spans="1:28" ht="15.75" customHeight="1">
      <c r="A34" s="401"/>
      <c r="B34" s="402"/>
      <c r="C34" s="278" t="s">
        <v>106</v>
      </c>
      <c r="D34" s="421"/>
      <c r="E34" s="322"/>
      <c r="F34" s="408"/>
      <c r="G34" s="403"/>
      <c r="H34" s="403"/>
      <c r="I34" s="403"/>
      <c r="J34" s="17"/>
      <c r="K34" s="17"/>
      <c r="L34" s="17"/>
      <c r="M34" s="17"/>
      <c r="N34" s="17"/>
      <c r="O34" s="17"/>
      <c r="P34" s="17"/>
      <c r="Q34" s="17"/>
      <c r="R34" s="17"/>
      <c r="S34" s="17"/>
      <c r="T34" s="17"/>
      <c r="U34" s="17"/>
      <c r="V34" s="17"/>
      <c r="W34" s="17"/>
      <c r="X34" s="17"/>
      <c r="Y34" s="17"/>
      <c r="Z34" s="17"/>
      <c r="AA34" s="17"/>
      <c r="AB34" s="17"/>
    </row>
    <row r="35" spans="1:28" ht="29.25" customHeight="1">
      <c r="A35" s="401"/>
      <c r="B35" s="406"/>
      <c r="C35" s="128"/>
      <c r="D35" s="127" t="s">
        <v>335</v>
      </c>
      <c r="E35" s="288"/>
      <c r="F35" s="408"/>
      <c r="G35" s="411"/>
      <c r="H35" s="411"/>
      <c r="I35" s="411"/>
      <c r="J35" s="17"/>
      <c r="K35" s="17"/>
      <c r="L35" s="17"/>
      <c r="M35" s="17"/>
      <c r="N35" s="17"/>
      <c r="O35" s="17"/>
      <c r="P35" s="17"/>
      <c r="Q35" s="17"/>
      <c r="R35" s="17"/>
      <c r="S35" s="17"/>
      <c r="T35" s="17"/>
      <c r="U35" s="17"/>
      <c r="V35" s="17"/>
      <c r="W35" s="17"/>
      <c r="X35" s="17"/>
      <c r="Y35" s="17"/>
      <c r="Z35" s="17"/>
      <c r="AA35" s="17"/>
      <c r="AB35" s="17"/>
    </row>
    <row r="36" spans="1:28" ht="15.75" customHeight="1">
      <c r="A36" s="401"/>
      <c r="B36" s="286" t="s">
        <v>336</v>
      </c>
      <c r="C36" s="280" t="s">
        <v>101</v>
      </c>
      <c r="D36" s="400"/>
      <c r="E36" s="198"/>
      <c r="F36" s="198"/>
      <c r="G36" s="99"/>
      <c r="H36" s="99"/>
      <c r="I36" s="99"/>
      <c r="J36" s="17"/>
      <c r="K36" s="17"/>
      <c r="L36" s="17"/>
      <c r="M36" s="17"/>
      <c r="N36" s="17"/>
      <c r="O36" s="17"/>
      <c r="P36" s="17"/>
      <c r="Q36" s="17"/>
      <c r="R36" s="17"/>
      <c r="S36" s="17"/>
      <c r="T36" s="17"/>
      <c r="U36" s="17"/>
      <c r="V36" s="17"/>
      <c r="W36" s="17"/>
      <c r="X36" s="17"/>
      <c r="Y36" s="17"/>
      <c r="Z36" s="17"/>
      <c r="AA36" s="17"/>
      <c r="AB36" s="17"/>
    </row>
    <row r="37" spans="1:28" ht="27.75" customHeight="1">
      <c r="A37" s="401"/>
      <c r="B37" s="402"/>
      <c r="C37" s="281"/>
      <c r="D37" s="199" t="s">
        <v>337</v>
      </c>
      <c r="E37" s="198"/>
      <c r="F37" s="198"/>
      <c r="G37" s="294"/>
      <c r="H37" s="294"/>
      <c r="I37" s="294"/>
      <c r="J37" s="17"/>
      <c r="K37" s="17"/>
      <c r="L37" s="17"/>
      <c r="M37" s="17"/>
      <c r="N37" s="17"/>
      <c r="O37" s="17"/>
      <c r="P37" s="17"/>
      <c r="Q37" s="17"/>
      <c r="R37" s="17"/>
      <c r="S37" s="17"/>
      <c r="T37" s="17"/>
      <c r="U37" s="17"/>
      <c r="V37" s="17"/>
      <c r="W37" s="17"/>
      <c r="X37" s="17"/>
      <c r="Y37" s="17"/>
      <c r="Z37" s="17"/>
      <c r="AA37" s="17"/>
      <c r="AB37" s="17"/>
    </row>
    <row r="38" spans="1:28" ht="39.75" customHeight="1">
      <c r="A38" s="401"/>
      <c r="B38" s="402"/>
      <c r="C38" s="405"/>
      <c r="D38" s="199" t="s">
        <v>338</v>
      </c>
      <c r="E38" s="198"/>
      <c r="F38" s="198"/>
      <c r="G38" s="403"/>
      <c r="H38" s="403"/>
      <c r="I38" s="403"/>
      <c r="J38" s="17"/>
      <c r="K38" s="17"/>
      <c r="L38" s="17"/>
      <c r="M38" s="17"/>
      <c r="N38" s="17"/>
      <c r="O38" s="17"/>
      <c r="P38" s="17"/>
      <c r="Q38" s="17"/>
      <c r="R38" s="17"/>
      <c r="S38" s="17"/>
      <c r="T38" s="17"/>
      <c r="U38" s="17"/>
      <c r="V38" s="17"/>
      <c r="W38" s="17"/>
      <c r="X38" s="17"/>
      <c r="Y38" s="17"/>
      <c r="Z38" s="17"/>
      <c r="AA38" s="17"/>
      <c r="AB38" s="17"/>
    </row>
    <row r="39" spans="1:28" ht="15.75" customHeight="1">
      <c r="A39" s="401"/>
      <c r="B39" s="402"/>
      <c r="C39" s="278" t="s">
        <v>106</v>
      </c>
      <c r="D39" s="421"/>
      <c r="E39" s="198"/>
      <c r="F39" s="198"/>
      <c r="G39" s="403"/>
      <c r="H39" s="403"/>
      <c r="I39" s="403"/>
      <c r="J39" s="17"/>
      <c r="K39" s="17"/>
      <c r="L39" s="17"/>
      <c r="M39" s="17"/>
      <c r="N39" s="17"/>
      <c r="O39" s="17"/>
      <c r="P39" s="17"/>
      <c r="Q39" s="17"/>
      <c r="R39" s="17"/>
      <c r="S39" s="17"/>
      <c r="T39" s="17"/>
      <c r="U39" s="17"/>
      <c r="V39" s="17"/>
      <c r="W39" s="17"/>
      <c r="X39" s="17"/>
      <c r="Y39" s="17"/>
      <c r="Z39" s="17"/>
      <c r="AA39" s="17"/>
      <c r="AB39" s="17"/>
    </row>
    <row r="40" spans="1:28" ht="28.5" customHeight="1">
      <c r="A40" s="401"/>
      <c r="B40" s="402"/>
      <c r="C40" s="281"/>
      <c r="D40" s="199" t="s">
        <v>339</v>
      </c>
      <c r="E40" s="198"/>
      <c r="F40" s="198"/>
      <c r="G40" s="403"/>
      <c r="H40" s="403"/>
      <c r="I40" s="403"/>
      <c r="J40" s="17"/>
      <c r="K40" s="17"/>
      <c r="L40" s="17"/>
      <c r="M40" s="17"/>
      <c r="N40" s="17"/>
      <c r="O40" s="17"/>
      <c r="P40" s="17"/>
      <c r="Q40" s="17"/>
      <c r="R40" s="17"/>
      <c r="S40" s="17"/>
      <c r="T40" s="17"/>
      <c r="U40" s="17"/>
      <c r="V40" s="17"/>
      <c r="W40" s="17"/>
      <c r="X40" s="17"/>
      <c r="Y40" s="17"/>
      <c r="Z40" s="17"/>
      <c r="AA40" s="17"/>
      <c r="AB40" s="17"/>
    </row>
    <row r="41" spans="1:28" ht="31.5" customHeight="1">
      <c r="A41" s="401"/>
      <c r="B41" s="406"/>
      <c r="C41" s="405"/>
      <c r="D41" s="200" t="s">
        <v>340</v>
      </c>
      <c r="E41" s="198"/>
      <c r="F41" s="198"/>
      <c r="G41" s="403"/>
      <c r="H41" s="403"/>
      <c r="I41" s="403"/>
      <c r="J41" s="17"/>
      <c r="K41" s="17"/>
      <c r="L41" s="17"/>
      <c r="M41" s="17"/>
      <c r="N41" s="17"/>
      <c r="O41" s="17"/>
      <c r="P41" s="17"/>
      <c r="Q41" s="17"/>
      <c r="R41" s="17"/>
      <c r="S41" s="17"/>
      <c r="T41" s="17"/>
      <c r="U41" s="17"/>
      <c r="V41" s="17"/>
      <c r="W41" s="17"/>
      <c r="X41" s="17"/>
      <c r="Y41" s="17"/>
      <c r="Z41" s="17"/>
      <c r="AA41" s="17"/>
      <c r="AB41" s="17"/>
    </row>
    <row r="42" spans="1:28" ht="15.75" customHeight="1">
      <c r="A42" s="401"/>
      <c r="B42" s="286" t="s">
        <v>341</v>
      </c>
      <c r="C42" s="280" t="s">
        <v>101</v>
      </c>
      <c r="D42" s="400"/>
      <c r="E42" s="321"/>
      <c r="F42" s="435"/>
      <c r="G42" s="99"/>
      <c r="H42" s="99"/>
      <c r="I42" s="99"/>
      <c r="J42" s="17"/>
      <c r="K42" s="17"/>
      <c r="L42" s="17"/>
      <c r="M42" s="17"/>
      <c r="N42" s="17"/>
      <c r="O42" s="17"/>
      <c r="P42" s="17"/>
      <c r="Q42" s="17"/>
      <c r="R42" s="17"/>
      <c r="S42" s="17"/>
      <c r="T42" s="17"/>
      <c r="U42" s="17"/>
      <c r="V42" s="17"/>
      <c r="W42" s="17"/>
      <c r="X42" s="17"/>
      <c r="Y42" s="17"/>
      <c r="Z42" s="17"/>
      <c r="AA42" s="17"/>
      <c r="AB42" s="17"/>
    </row>
    <row r="43" spans="1:28" ht="28.5" customHeight="1">
      <c r="A43" s="401"/>
      <c r="B43" s="402"/>
      <c r="C43" s="281"/>
      <c r="D43" s="199" t="s">
        <v>342</v>
      </c>
      <c r="E43" s="149"/>
      <c r="F43" s="185"/>
      <c r="G43" s="323"/>
      <c r="H43" s="323"/>
      <c r="I43" s="323"/>
      <c r="J43" s="17"/>
      <c r="K43" s="17"/>
      <c r="L43" s="17"/>
      <c r="M43" s="17"/>
      <c r="N43" s="17"/>
      <c r="O43" s="17"/>
      <c r="P43" s="17"/>
      <c r="Q43" s="17"/>
      <c r="R43" s="17"/>
      <c r="S43" s="17"/>
      <c r="T43" s="17"/>
      <c r="U43" s="17"/>
      <c r="V43" s="17"/>
      <c r="W43" s="17"/>
      <c r="X43" s="17"/>
      <c r="Y43" s="17"/>
      <c r="Z43" s="17"/>
      <c r="AA43" s="17"/>
      <c r="AB43" s="17"/>
    </row>
    <row r="44" spans="1:28" ht="27.75" customHeight="1">
      <c r="A44" s="401"/>
      <c r="B44" s="402"/>
      <c r="C44" s="404"/>
      <c r="D44" s="199" t="s">
        <v>343</v>
      </c>
      <c r="E44" s="149"/>
      <c r="F44" s="185"/>
      <c r="G44" s="404"/>
      <c r="H44" s="404"/>
      <c r="I44" s="404"/>
      <c r="J44" s="17"/>
      <c r="K44" s="17"/>
      <c r="L44" s="17"/>
      <c r="M44" s="17"/>
      <c r="N44" s="17"/>
      <c r="O44" s="17"/>
      <c r="P44" s="17"/>
      <c r="Q44" s="17"/>
      <c r="R44" s="17"/>
      <c r="S44" s="17"/>
      <c r="T44" s="17"/>
      <c r="U44" s="17"/>
      <c r="V44" s="17"/>
      <c r="W44" s="17"/>
      <c r="X44" s="17"/>
      <c r="Y44" s="17"/>
      <c r="Z44" s="17"/>
      <c r="AA44" s="17"/>
      <c r="AB44" s="17"/>
    </row>
    <row r="45" spans="1:28" ht="40.5" customHeight="1">
      <c r="A45" s="401"/>
      <c r="B45" s="402"/>
      <c r="C45" s="404"/>
      <c r="D45" s="199" t="s">
        <v>344</v>
      </c>
      <c r="E45" s="149"/>
      <c r="F45" s="185"/>
      <c r="G45" s="404"/>
      <c r="H45" s="404"/>
      <c r="I45" s="404"/>
      <c r="J45" s="17"/>
      <c r="K45" s="17"/>
      <c r="L45" s="17"/>
      <c r="M45" s="17"/>
      <c r="N45" s="17"/>
      <c r="O45" s="17"/>
      <c r="P45" s="17"/>
      <c r="Q45" s="17"/>
      <c r="R45" s="17"/>
      <c r="S45" s="17"/>
      <c r="T45" s="17"/>
      <c r="U45" s="17"/>
      <c r="V45" s="17"/>
      <c r="W45" s="17"/>
      <c r="X45" s="17"/>
      <c r="Y45" s="17"/>
      <c r="Z45" s="17"/>
      <c r="AA45" s="17"/>
      <c r="AB45" s="17"/>
    </row>
    <row r="46" spans="1:28" ht="28.5" customHeight="1">
      <c r="A46" s="401"/>
      <c r="B46" s="402"/>
      <c r="C46" s="404"/>
      <c r="D46" s="199" t="s">
        <v>345</v>
      </c>
      <c r="E46" s="149"/>
      <c r="F46" s="185"/>
      <c r="G46" s="404"/>
      <c r="H46" s="404"/>
      <c r="I46" s="404"/>
      <c r="J46" s="17"/>
      <c r="K46" s="17"/>
      <c r="L46" s="17"/>
      <c r="M46" s="17"/>
      <c r="N46" s="17"/>
      <c r="O46" s="17"/>
      <c r="P46" s="17"/>
      <c r="Q46" s="17"/>
      <c r="R46" s="17"/>
      <c r="S46" s="17"/>
      <c r="T46" s="17"/>
      <c r="U46" s="17"/>
      <c r="V46" s="17"/>
      <c r="W46" s="17"/>
      <c r="X46" s="17"/>
      <c r="Y46" s="17"/>
      <c r="Z46" s="17"/>
      <c r="AA46" s="17"/>
      <c r="AB46" s="17"/>
    </row>
    <row r="47" spans="1:28" ht="28.5" customHeight="1">
      <c r="A47" s="401"/>
      <c r="B47" s="402"/>
      <c r="C47" s="404"/>
      <c r="D47" s="199" t="s">
        <v>346</v>
      </c>
      <c r="E47" s="149"/>
      <c r="F47" s="185"/>
      <c r="G47" s="404"/>
      <c r="H47" s="404"/>
      <c r="I47" s="404"/>
      <c r="J47" s="17"/>
      <c r="K47" s="17"/>
      <c r="L47" s="17"/>
      <c r="M47" s="17"/>
      <c r="N47" s="17"/>
      <c r="O47" s="17"/>
      <c r="P47" s="17"/>
      <c r="Q47" s="17"/>
      <c r="R47" s="17"/>
      <c r="S47" s="17"/>
      <c r="T47" s="17"/>
      <c r="U47" s="17"/>
      <c r="V47" s="17"/>
      <c r="W47" s="17"/>
      <c r="X47" s="17"/>
      <c r="Y47" s="17"/>
      <c r="Z47" s="17"/>
      <c r="AA47" s="17"/>
      <c r="AB47" s="17"/>
    </row>
    <row r="48" spans="1:28" ht="28.5" customHeight="1">
      <c r="A48" s="401"/>
      <c r="B48" s="402"/>
      <c r="C48" s="404"/>
      <c r="D48" s="199" t="s">
        <v>347</v>
      </c>
      <c r="E48" s="149"/>
      <c r="F48" s="185"/>
      <c r="G48" s="404"/>
      <c r="H48" s="404"/>
      <c r="I48" s="404"/>
      <c r="J48" s="17"/>
      <c r="K48" s="17"/>
      <c r="L48" s="17"/>
      <c r="M48" s="17"/>
      <c r="N48" s="17"/>
      <c r="O48" s="17"/>
      <c r="P48" s="17"/>
      <c r="Q48" s="17"/>
      <c r="R48" s="17"/>
      <c r="S48" s="17"/>
      <c r="T48" s="17"/>
      <c r="U48" s="17"/>
      <c r="V48" s="17"/>
      <c r="W48" s="17"/>
      <c r="X48" s="17"/>
      <c r="Y48" s="17"/>
      <c r="Z48" s="17"/>
      <c r="AA48" s="17"/>
      <c r="AB48" s="17"/>
    </row>
    <row r="49" spans="1:28" ht="41.25" customHeight="1">
      <c r="A49" s="401"/>
      <c r="B49" s="402"/>
      <c r="C49" s="404"/>
      <c r="D49" s="199" t="s">
        <v>348</v>
      </c>
      <c r="E49" s="149"/>
      <c r="F49" s="185"/>
      <c r="G49" s="404"/>
      <c r="H49" s="404"/>
      <c r="I49" s="404"/>
      <c r="J49" s="17"/>
      <c r="K49" s="17"/>
      <c r="L49" s="17"/>
      <c r="M49" s="17"/>
      <c r="N49" s="17"/>
      <c r="O49" s="17"/>
      <c r="P49" s="17"/>
      <c r="Q49" s="17"/>
      <c r="R49" s="17"/>
      <c r="S49" s="17"/>
      <c r="T49" s="17"/>
      <c r="U49" s="17"/>
      <c r="V49" s="17"/>
      <c r="W49" s="17"/>
      <c r="X49" s="17"/>
      <c r="Y49" s="17"/>
      <c r="Z49" s="17"/>
      <c r="AA49" s="17"/>
      <c r="AB49" s="17"/>
    </row>
    <row r="50" spans="1:28" ht="28.5" customHeight="1">
      <c r="A50" s="401"/>
      <c r="B50" s="402"/>
      <c r="C50" s="404"/>
      <c r="D50" s="199" t="s">
        <v>349</v>
      </c>
      <c r="E50" s="149"/>
      <c r="F50" s="185"/>
      <c r="G50" s="404"/>
      <c r="H50" s="404"/>
      <c r="I50" s="404"/>
      <c r="J50" s="17"/>
      <c r="K50" s="17"/>
      <c r="L50" s="17"/>
      <c r="M50" s="17"/>
      <c r="N50" s="17"/>
      <c r="O50" s="17"/>
      <c r="P50" s="17"/>
      <c r="Q50" s="17"/>
      <c r="R50" s="17"/>
      <c r="S50" s="17"/>
      <c r="T50" s="17"/>
      <c r="U50" s="17"/>
      <c r="V50" s="17"/>
      <c r="W50" s="17"/>
      <c r="X50" s="17"/>
      <c r="Y50" s="17"/>
      <c r="Z50" s="17"/>
      <c r="AA50" s="17"/>
      <c r="AB50" s="17"/>
    </row>
    <row r="51" spans="1:28" ht="40.5" customHeight="1">
      <c r="A51" s="401"/>
      <c r="B51" s="402"/>
      <c r="C51" s="404"/>
      <c r="D51" s="199" t="s">
        <v>350</v>
      </c>
      <c r="E51" s="149"/>
      <c r="F51" s="185"/>
      <c r="G51" s="404"/>
      <c r="H51" s="404"/>
      <c r="I51" s="404"/>
      <c r="J51" s="17"/>
      <c r="K51" s="17"/>
      <c r="L51" s="17"/>
      <c r="M51" s="17"/>
      <c r="N51" s="17"/>
      <c r="O51" s="17"/>
      <c r="P51" s="17"/>
      <c r="Q51" s="17"/>
      <c r="R51" s="17"/>
      <c r="S51" s="17"/>
      <c r="T51" s="17"/>
      <c r="U51" s="17"/>
      <c r="V51" s="17"/>
      <c r="W51" s="17"/>
      <c r="X51" s="17"/>
      <c r="Y51" s="17"/>
      <c r="Z51" s="17"/>
      <c r="AA51" s="17"/>
      <c r="AB51" s="17"/>
    </row>
    <row r="52" spans="1:28" ht="27.75" customHeight="1">
      <c r="A52" s="401"/>
      <c r="B52" s="402"/>
      <c r="C52" s="405"/>
      <c r="D52" s="199" t="s">
        <v>351</v>
      </c>
      <c r="E52" s="149"/>
      <c r="F52" s="185"/>
      <c r="G52" s="404"/>
      <c r="H52" s="404"/>
      <c r="I52" s="404"/>
      <c r="J52" s="17"/>
      <c r="K52" s="17"/>
      <c r="L52" s="17"/>
      <c r="M52" s="17"/>
      <c r="N52" s="17"/>
      <c r="O52" s="17"/>
      <c r="P52" s="17"/>
      <c r="Q52" s="17"/>
      <c r="R52" s="17"/>
      <c r="S52" s="17"/>
      <c r="T52" s="17"/>
      <c r="U52" s="17"/>
      <c r="V52" s="17"/>
      <c r="W52" s="17"/>
      <c r="X52" s="17"/>
      <c r="Y52" s="17"/>
      <c r="Z52" s="17"/>
      <c r="AA52" s="17"/>
      <c r="AB52" s="17"/>
    </row>
    <row r="53" spans="1:28" ht="15.75" customHeight="1">
      <c r="A53" s="401"/>
      <c r="B53" s="402"/>
      <c r="C53" s="278" t="s">
        <v>106</v>
      </c>
      <c r="D53" s="421"/>
      <c r="E53" s="149"/>
      <c r="F53" s="185"/>
      <c r="G53" s="404"/>
      <c r="H53" s="404"/>
      <c r="I53" s="404"/>
      <c r="J53" s="17"/>
      <c r="K53" s="17"/>
      <c r="L53" s="17"/>
      <c r="M53" s="17"/>
      <c r="N53" s="17"/>
      <c r="O53" s="17"/>
      <c r="P53" s="17"/>
      <c r="Q53" s="17"/>
      <c r="R53" s="17"/>
      <c r="S53" s="17"/>
      <c r="T53" s="17"/>
      <c r="U53" s="17"/>
      <c r="V53" s="17"/>
      <c r="W53" s="17"/>
      <c r="X53" s="17"/>
      <c r="Y53" s="17"/>
      <c r="Z53" s="17"/>
      <c r="AA53" s="17"/>
      <c r="AB53" s="17"/>
    </row>
    <row r="54" spans="1:28" ht="30" customHeight="1">
      <c r="A54" s="401"/>
      <c r="B54" s="402"/>
      <c r="C54" s="281"/>
      <c r="D54" s="201" t="s">
        <v>352</v>
      </c>
      <c r="E54" s="149"/>
      <c r="F54" s="185"/>
      <c r="G54" s="404"/>
      <c r="H54" s="404"/>
      <c r="I54" s="404"/>
      <c r="J54" s="17"/>
      <c r="K54" s="17"/>
      <c r="L54" s="17"/>
      <c r="M54" s="17"/>
      <c r="N54" s="17"/>
      <c r="O54" s="17"/>
      <c r="P54" s="17"/>
      <c r="Q54" s="17"/>
      <c r="R54" s="17"/>
      <c r="S54" s="17"/>
      <c r="T54" s="17"/>
      <c r="U54" s="17"/>
      <c r="V54" s="17"/>
      <c r="W54" s="17"/>
      <c r="X54" s="17"/>
      <c r="Y54" s="17"/>
      <c r="Z54" s="17"/>
      <c r="AA54" s="17"/>
      <c r="AB54" s="17"/>
    </row>
    <row r="55" spans="1:28" ht="40.5" customHeight="1">
      <c r="A55" s="401"/>
      <c r="B55" s="406"/>
      <c r="C55" s="405"/>
      <c r="D55" s="127" t="s">
        <v>353</v>
      </c>
      <c r="E55" s="149"/>
      <c r="F55" s="185"/>
      <c r="G55" s="405"/>
      <c r="H55" s="405"/>
      <c r="I55" s="405"/>
      <c r="J55" s="17"/>
      <c r="K55" s="17"/>
      <c r="L55" s="17"/>
      <c r="M55" s="17"/>
      <c r="N55" s="17"/>
      <c r="O55" s="17"/>
      <c r="P55" s="17"/>
      <c r="Q55" s="17"/>
      <c r="R55" s="17"/>
      <c r="S55" s="17"/>
      <c r="T55" s="17"/>
      <c r="U55" s="17"/>
      <c r="V55" s="17"/>
      <c r="W55" s="17"/>
      <c r="X55" s="17"/>
      <c r="Y55" s="17"/>
      <c r="Z55" s="17"/>
      <c r="AA55" s="17"/>
      <c r="AB55" s="17"/>
    </row>
    <row r="56" spans="1:28" ht="15.75" customHeight="1">
      <c r="A56" s="401"/>
      <c r="B56" s="286" t="s">
        <v>354</v>
      </c>
      <c r="C56" s="280" t="s">
        <v>101</v>
      </c>
      <c r="D56" s="400"/>
      <c r="E56" s="321"/>
      <c r="F56" s="435"/>
      <c r="G56" s="99"/>
      <c r="H56" s="99"/>
      <c r="I56" s="99"/>
      <c r="J56" s="17"/>
      <c r="K56" s="17"/>
      <c r="L56" s="17"/>
      <c r="M56" s="17"/>
      <c r="N56" s="17"/>
      <c r="O56" s="17"/>
      <c r="P56" s="17"/>
      <c r="Q56" s="17"/>
      <c r="R56" s="17"/>
      <c r="S56" s="17"/>
      <c r="T56" s="17"/>
      <c r="U56" s="17"/>
      <c r="V56" s="17"/>
      <c r="W56" s="17"/>
      <c r="X56" s="17"/>
      <c r="Y56" s="17"/>
      <c r="Z56" s="17"/>
      <c r="AA56" s="17"/>
      <c r="AB56" s="17"/>
    </row>
    <row r="57" spans="1:28" ht="29.25" customHeight="1">
      <c r="A57" s="401"/>
      <c r="B57" s="402"/>
      <c r="C57" s="281"/>
      <c r="D57" s="126" t="s">
        <v>355</v>
      </c>
      <c r="E57" s="288"/>
      <c r="F57" s="408"/>
      <c r="G57" s="323"/>
      <c r="H57" s="291"/>
      <c r="I57" s="291"/>
      <c r="J57" s="17"/>
      <c r="K57" s="17"/>
      <c r="L57" s="17"/>
      <c r="M57" s="17"/>
      <c r="N57" s="17"/>
      <c r="O57" s="17"/>
      <c r="P57" s="17"/>
      <c r="Q57" s="17"/>
      <c r="R57" s="17"/>
      <c r="S57" s="17"/>
      <c r="T57" s="17"/>
      <c r="U57" s="17"/>
      <c r="V57" s="17"/>
      <c r="W57" s="17"/>
      <c r="X57" s="17"/>
      <c r="Y57" s="17"/>
      <c r="Z57" s="17"/>
      <c r="AA57" s="17"/>
      <c r="AB57" s="17"/>
    </row>
    <row r="58" spans="1:28" ht="29.25" customHeight="1">
      <c r="A58" s="401"/>
      <c r="B58" s="402"/>
      <c r="C58" s="404"/>
      <c r="D58" s="126" t="s">
        <v>356</v>
      </c>
      <c r="E58" s="102"/>
      <c r="F58" s="116"/>
      <c r="G58" s="404"/>
      <c r="H58" s="403"/>
      <c r="I58" s="403"/>
      <c r="J58" s="17"/>
      <c r="K58" s="17"/>
      <c r="L58" s="17"/>
      <c r="M58" s="17"/>
      <c r="N58" s="17"/>
      <c r="O58" s="17"/>
      <c r="P58" s="17"/>
      <c r="Q58" s="17"/>
      <c r="R58" s="17"/>
      <c r="S58" s="17"/>
      <c r="T58" s="17"/>
      <c r="U58" s="17"/>
      <c r="V58" s="17"/>
      <c r="W58" s="17"/>
      <c r="X58" s="17"/>
      <c r="Y58" s="17"/>
      <c r="Z58" s="17"/>
      <c r="AA58" s="17"/>
      <c r="AB58" s="17"/>
    </row>
    <row r="59" spans="1:28" ht="29.25" customHeight="1">
      <c r="A59" s="401"/>
      <c r="B59" s="402"/>
      <c r="C59" s="404"/>
      <c r="D59" s="126" t="s">
        <v>357</v>
      </c>
      <c r="E59" s="102"/>
      <c r="F59" s="116"/>
      <c r="G59" s="404"/>
      <c r="H59" s="403"/>
      <c r="I59" s="403"/>
      <c r="J59" s="17"/>
      <c r="K59" s="17"/>
      <c r="L59" s="17"/>
      <c r="M59" s="17"/>
      <c r="N59" s="17"/>
      <c r="O59" s="17"/>
      <c r="P59" s="17"/>
      <c r="Q59" s="17"/>
      <c r="R59" s="17"/>
      <c r="S59" s="17"/>
      <c r="T59" s="17"/>
      <c r="U59" s="17"/>
      <c r="V59" s="17"/>
      <c r="W59" s="17"/>
      <c r="X59" s="17"/>
      <c r="Y59" s="17"/>
      <c r="Z59" s="17"/>
      <c r="AA59" s="17"/>
      <c r="AB59" s="17"/>
    </row>
    <row r="60" spans="1:28" ht="15.75" customHeight="1">
      <c r="A60" s="401"/>
      <c r="B60" s="402"/>
      <c r="C60" s="278" t="s">
        <v>106</v>
      </c>
      <c r="D60" s="421"/>
      <c r="E60" s="102"/>
      <c r="F60" s="116"/>
      <c r="G60" s="404"/>
      <c r="H60" s="403"/>
      <c r="I60" s="403"/>
      <c r="J60" s="17"/>
      <c r="K60" s="17"/>
      <c r="L60" s="17"/>
      <c r="M60" s="17"/>
      <c r="N60" s="17"/>
      <c r="O60" s="17"/>
      <c r="P60" s="17"/>
      <c r="Q60" s="17"/>
      <c r="R60" s="17"/>
      <c r="S60" s="17"/>
      <c r="T60" s="17"/>
      <c r="U60" s="17"/>
      <c r="V60" s="17"/>
      <c r="W60" s="17"/>
      <c r="X60" s="17"/>
      <c r="Y60" s="17"/>
      <c r="Z60" s="17"/>
      <c r="AA60" s="17"/>
      <c r="AB60" s="17"/>
    </row>
    <row r="61" spans="1:28" ht="29.25" customHeight="1">
      <c r="A61" s="401"/>
      <c r="B61" s="402"/>
      <c r="C61" s="281"/>
      <c r="D61" s="201" t="s">
        <v>358</v>
      </c>
      <c r="E61" s="102"/>
      <c r="F61" s="116"/>
      <c r="G61" s="404"/>
      <c r="H61" s="403"/>
      <c r="I61" s="403"/>
      <c r="J61" s="17"/>
      <c r="K61" s="17"/>
      <c r="L61" s="17"/>
      <c r="M61" s="17"/>
      <c r="N61" s="17"/>
      <c r="O61" s="17"/>
      <c r="P61" s="17"/>
      <c r="Q61" s="17"/>
      <c r="R61" s="17"/>
      <c r="S61" s="17"/>
      <c r="T61" s="17"/>
      <c r="U61" s="17"/>
      <c r="V61" s="17"/>
      <c r="W61" s="17"/>
      <c r="X61" s="17"/>
      <c r="Y61" s="17"/>
      <c r="Z61" s="17"/>
      <c r="AA61" s="17"/>
      <c r="AB61" s="17"/>
    </row>
    <row r="62" spans="1:28" ht="40.5" customHeight="1">
      <c r="A62" s="432"/>
      <c r="B62" s="427"/>
      <c r="C62" s="437"/>
      <c r="D62" s="201" t="s">
        <v>359</v>
      </c>
      <c r="E62" s="102"/>
      <c r="F62" s="116"/>
      <c r="G62" s="405"/>
      <c r="H62" s="433"/>
      <c r="I62" s="433"/>
      <c r="J62" s="17"/>
      <c r="K62" s="17"/>
      <c r="L62" s="17"/>
      <c r="M62" s="17"/>
      <c r="N62" s="17"/>
      <c r="O62" s="17"/>
      <c r="P62" s="17"/>
      <c r="Q62" s="17"/>
      <c r="R62" s="17"/>
      <c r="S62" s="17"/>
      <c r="T62" s="17"/>
      <c r="U62" s="17"/>
      <c r="V62" s="17"/>
      <c r="W62" s="17"/>
      <c r="X62" s="17"/>
      <c r="Y62" s="17"/>
      <c r="Z62" s="17"/>
      <c r="AA62" s="17"/>
      <c r="AB62" s="17"/>
    </row>
    <row r="63" spans="1:28" ht="15.75" customHeight="1">
      <c r="A63" s="328" t="s">
        <v>360</v>
      </c>
      <c r="B63" s="329" t="s">
        <v>361</v>
      </c>
      <c r="C63" s="337" t="s">
        <v>101</v>
      </c>
      <c r="D63" s="438"/>
      <c r="E63" s="193"/>
      <c r="F63" s="193"/>
      <c r="G63" s="99"/>
      <c r="H63" s="99"/>
      <c r="I63" s="99"/>
      <c r="J63" s="17"/>
      <c r="K63" s="17"/>
      <c r="L63" s="17"/>
      <c r="M63" s="17"/>
      <c r="N63" s="17"/>
      <c r="O63" s="17"/>
      <c r="P63" s="17"/>
      <c r="Q63" s="17"/>
      <c r="R63" s="17"/>
      <c r="S63" s="17"/>
      <c r="T63" s="17"/>
      <c r="U63" s="17"/>
      <c r="V63" s="17"/>
      <c r="W63" s="17"/>
      <c r="X63" s="17"/>
      <c r="Y63" s="17"/>
      <c r="Z63" s="17"/>
      <c r="AA63" s="17"/>
      <c r="AB63" s="17"/>
    </row>
    <row r="64" spans="1:28" ht="28.5" customHeight="1">
      <c r="A64" s="439"/>
      <c r="B64" s="403"/>
      <c r="C64" s="281"/>
      <c r="D64" s="92" t="s">
        <v>362</v>
      </c>
      <c r="E64" s="193"/>
      <c r="F64" s="193"/>
      <c r="G64" s="323"/>
      <c r="H64" s="323"/>
      <c r="I64" s="323"/>
      <c r="J64" s="17"/>
      <c r="K64" s="17"/>
      <c r="L64" s="17"/>
      <c r="M64" s="17"/>
      <c r="N64" s="17"/>
      <c r="O64" s="17"/>
      <c r="P64" s="17"/>
      <c r="Q64" s="17"/>
      <c r="R64" s="17"/>
      <c r="S64" s="17"/>
      <c r="T64" s="17"/>
      <c r="U64" s="17"/>
      <c r="V64" s="17"/>
      <c r="W64" s="17"/>
      <c r="X64" s="17"/>
      <c r="Y64" s="17"/>
      <c r="Z64" s="17"/>
      <c r="AA64" s="17"/>
      <c r="AB64" s="17"/>
    </row>
    <row r="65" spans="1:28" ht="42" customHeight="1">
      <c r="A65" s="439"/>
      <c r="B65" s="403"/>
      <c r="C65" s="404"/>
      <c r="D65" s="92" t="s">
        <v>363</v>
      </c>
      <c r="E65" s="133"/>
      <c r="F65" s="132"/>
      <c r="G65" s="404"/>
      <c r="H65" s="404"/>
      <c r="I65" s="404"/>
      <c r="J65" s="17"/>
      <c r="K65" s="17"/>
      <c r="L65" s="17"/>
      <c r="M65" s="17"/>
      <c r="N65" s="17"/>
      <c r="O65" s="17"/>
      <c r="P65" s="17"/>
      <c r="Q65" s="17"/>
      <c r="R65" s="17"/>
      <c r="S65" s="17"/>
      <c r="T65" s="17"/>
      <c r="U65" s="17"/>
      <c r="V65" s="17"/>
      <c r="W65" s="17"/>
      <c r="X65" s="17"/>
      <c r="Y65" s="17"/>
      <c r="Z65" s="17"/>
      <c r="AA65" s="17"/>
      <c r="AB65" s="17"/>
    </row>
    <row r="66" spans="1:28" ht="28.5" customHeight="1">
      <c r="A66" s="439"/>
      <c r="B66" s="403"/>
      <c r="C66" s="404"/>
      <c r="D66" s="92" t="s">
        <v>364</v>
      </c>
      <c r="E66" s="133"/>
      <c r="F66" s="132"/>
      <c r="G66" s="404"/>
      <c r="H66" s="404"/>
      <c r="I66" s="404"/>
      <c r="J66" s="17"/>
      <c r="K66" s="17"/>
      <c r="L66" s="17"/>
      <c r="M66" s="17"/>
      <c r="N66" s="17"/>
      <c r="O66" s="17"/>
      <c r="P66" s="17"/>
      <c r="Q66" s="17"/>
      <c r="R66" s="17"/>
      <c r="S66" s="17"/>
      <c r="T66" s="17"/>
      <c r="U66" s="17"/>
      <c r="V66" s="17"/>
      <c r="W66" s="17"/>
      <c r="X66" s="17"/>
      <c r="Y66" s="17"/>
      <c r="Z66" s="17"/>
      <c r="AA66" s="17"/>
      <c r="AB66" s="17"/>
    </row>
    <row r="67" spans="1:28" ht="15.75" customHeight="1">
      <c r="A67" s="439"/>
      <c r="B67" s="403"/>
      <c r="C67" s="278" t="s">
        <v>106</v>
      </c>
      <c r="D67" s="421"/>
      <c r="E67" s="133"/>
      <c r="F67" s="132"/>
      <c r="G67" s="404"/>
      <c r="H67" s="404"/>
      <c r="I67" s="404"/>
      <c r="J67" s="17"/>
      <c r="K67" s="17"/>
      <c r="L67" s="17"/>
      <c r="M67" s="17"/>
      <c r="N67" s="17"/>
      <c r="O67" s="17"/>
      <c r="P67" s="17"/>
      <c r="Q67" s="17"/>
      <c r="R67" s="17"/>
      <c r="S67" s="17"/>
      <c r="T67" s="17"/>
      <c r="U67" s="17"/>
      <c r="V67" s="17"/>
      <c r="W67" s="17"/>
      <c r="X67" s="17"/>
      <c r="Y67" s="17"/>
      <c r="Z67" s="17"/>
      <c r="AA67" s="17"/>
      <c r="AB67" s="17"/>
    </row>
    <row r="68" spans="1:28" ht="29.25" customHeight="1">
      <c r="A68" s="439"/>
      <c r="B68" s="403"/>
      <c r="C68" s="309"/>
      <c r="D68" s="202" t="s">
        <v>365</v>
      </c>
      <c r="E68" s="133"/>
      <c r="F68" s="132"/>
      <c r="G68" s="404"/>
      <c r="H68" s="404"/>
      <c r="I68" s="404"/>
      <c r="J68" s="17"/>
      <c r="K68" s="17"/>
      <c r="L68" s="17"/>
      <c r="M68" s="17"/>
      <c r="N68" s="17"/>
      <c r="O68" s="17"/>
      <c r="P68" s="17"/>
      <c r="Q68" s="17"/>
      <c r="R68" s="17"/>
      <c r="S68" s="17"/>
      <c r="T68" s="17"/>
      <c r="U68" s="17"/>
      <c r="V68" s="17"/>
      <c r="W68" s="17"/>
      <c r="X68" s="17"/>
      <c r="Y68" s="17"/>
      <c r="Z68" s="17"/>
      <c r="AA68" s="17"/>
      <c r="AB68" s="17"/>
    </row>
    <row r="69" spans="1:28" ht="30" customHeight="1">
      <c r="A69" s="439"/>
      <c r="B69" s="440"/>
      <c r="C69" s="441"/>
      <c r="D69" s="203" t="s">
        <v>366</v>
      </c>
      <c r="E69" s="133"/>
      <c r="F69" s="132"/>
      <c r="G69" s="405"/>
      <c r="H69" s="405"/>
      <c r="I69" s="405"/>
      <c r="J69" s="17"/>
      <c r="K69" s="17"/>
      <c r="L69" s="17"/>
      <c r="M69" s="17"/>
      <c r="N69" s="17"/>
      <c r="O69" s="17"/>
      <c r="P69" s="17"/>
      <c r="Q69" s="17"/>
      <c r="R69" s="17"/>
      <c r="S69" s="17"/>
      <c r="T69" s="17"/>
      <c r="U69" s="17"/>
      <c r="V69" s="17"/>
      <c r="W69" s="17"/>
      <c r="X69" s="17"/>
      <c r="Y69" s="17"/>
      <c r="Z69" s="17"/>
      <c r="AA69" s="17"/>
      <c r="AB69" s="17"/>
    </row>
    <row r="70" spans="1:28" ht="15.75" customHeight="1">
      <c r="A70" s="439"/>
      <c r="B70" s="329" t="s">
        <v>367</v>
      </c>
      <c r="C70" s="280" t="s">
        <v>101</v>
      </c>
      <c r="D70" s="400"/>
      <c r="E70" s="133"/>
      <c r="F70" s="132"/>
      <c r="G70" s="99"/>
      <c r="H70" s="99"/>
      <c r="I70" s="99"/>
      <c r="J70" s="17"/>
      <c r="K70" s="17"/>
      <c r="L70" s="17"/>
      <c r="M70" s="17"/>
      <c r="N70" s="17"/>
      <c r="O70" s="17"/>
      <c r="P70" s="17"/>
      <c r="Q70" s="17"/>
      <c r="R70" s="17"/>
      <c r="S70" s="17"/>
      <c r="T70" s="17"/>
      <c r="U70" s="17"/>
      <c r="V70" s="17"/>
      <c r="W70" s="17"/>
      <c r="X70" s="17"/>
      <c r="Y70" s="17"/>
      <c r="Z70" s="17"/>
      <c r="AA70" s="17"/>
      <c r="AB70" s="17"/>
    </row>
    <row r="71" spans="1:28" ht="29.25" customHeight="1">
      <c r="A71" s="439"/>
      <c r="B71" s="403"/>
      <c r="C71" s="281"/>
      <c r="D71" s="92" t="s">
        <v>368</v>
      </c>
      <c r="E71" s="133"/>
      <c r="F71" s="132"/>
      <c r="G71" s="323"/>
      <c r="H71" s="323"/>
      <c r="I71" s="338"/>
      <c r="J71" s="17"/>
      <c r="K71" s="17"/>
      <c r="L71" s="17"/>
      <c r="M71" s="17"/>
      <c r="N71" s="17"/>
      <c r="O71" s="17"/>
      <c r="P71" s="17"/>
      <c r="Q71" s="17"/>
      <c r="R71" s="17"/>
      <c r="S71" s="17"/>
      <c r="T71" s="17"/>
      <c r="U71" s="17"/>
      <c r="V71" s="17"/>
      <c r="W71" s="17"/>
      <c r="X71" s="17"/>
      <c r="Y71" s="17"/>
      <c r="Z71" s="17"/>
      <c r="AA71" s="17"/>
      <c r="AB71" s="17"/>
    </row>
    <row r="72" spans="1:28" ht="28.5" customHeight="1">
      <c r="A72" s="439"/>
      <c r="B72" s="403"/>
      <c r="C72" s="404"/>
      <c r="D72" s="92" t="s">
        <v>369</v>
      </c>
      <c r="E72" s="133"/>
      <c r="F72" s="132"/>
      <c r="G72" s="404"/>
      <c r="H72" s="404"/>
      <c r="I72" s="404"/>
      <c r="J72" s="17"/>
      <c r="K72" s="17"/>
      <c r="L72" s="17"/>
      <c r="M72" s="17"/>
      <c r="N72" s="17"/>
      <c r="O72" s="17"/>
      <c r="P72" s="17"/>
      <c r="Q72" s="17"/>
      <c r="R72" s="17"/>
      <c r="S72" s="17"/>
      <c r="T72" s="17"/>
      <c r="U72" s="17"/>
      <c r="V72" s="17"/>
      <c r="W72" s="17"/>
      <c r="X72" s="17"/>
      <c r="Y72" s="17"/>
      <c r="Z72" s="17"/>
      <c r="AA72" s="17"/>
      <c r="AB72" s="17"/>
    </row>
    <row r="73" spans="1:28" ht="15.75" customHeight="1">
      <c r="A73" s="439"/>
      <c r="B73" s="403"/>
      <c r="C73" s="336" t="s">
        <v>106</v>
      </c>
      <c r="D73" s="442"/>
      <c r="E73" s="133"/>
      <c r="F73" s="132"/>
      <c r="G73" s="404"/>
      <c r="H73" s="404"/>
      <c r="I73" s="404"/>
      <c r="J73" s="17"/>
      <c r="K73" s="17"/>
      <c r="L73" s="17"/>
      <c r="M73" s="17"/>
      <c r="N73" s="17"/>
      <c r="O73" s="17"/>
      <c r="P73" s="17"/>
      <c r="Q73" s="17"/>
      <c r="R73" s="17"/>
      <c r="S73" s="17"/>
      <c r="T73" s="17"/>
      <c r="U73" s="17"/>
      <c r="V73" s="17"/>
      <c r="W73" s="17"/>
      <c r="X73" s="17"/>
      <c r="Y73" s="17"/>
      <c r="Z73" s="17"/>
      <c r="AA73" s="17"/>
      <c r="AB73" s="17"/>
    </row>
    <row r="74" spans="1:28" ht="39" customHeight="1">
      <c r="A74" s="443"/>
      <c r="B74" s="433"/>
      <c r="C74" s="204"/>
      <c r="D74" s="205" t="s">
        <v>370</v>
      </c>
      <c r="E74" s="133"/>
      <c r="F74" s="132"/>
      <c r="G74" s="405"/>
      <c r="H74" s="405"/>
      <c r="I74" s="405"/>
      <c r="J74" s="17"/>
      <c r="K74" s="17"/>
      <c r="L74" s="17"/>
      <c r="M74" s="17"/>
      <c r="N74" s="17"/>
      <c r="O74" s="17"/>
      <c r="P74" s="17"/>
      <c r="Q74" s="17"/>
      <c r="R74" s="17"/>
      <c r="S74" s="17"/>
      <c r="T74" s="17"/>
      <c r="U74" s="17"/>
      <c r="V74" s="17"/>
      <c r="W74" s="17"/>
      <c r="X74" s="17"/>
      <c r="Y74" s="17"/>
      <c r="Z74" s="17"/>
      <c r="AA74" s="17"/>
      <c r="AB74" s="17"/>
    </row>
    <row r="75" spans="1:28" ht="15.75" customHeight="1">
      <c r="A75" s="330" t="s">
        <v>371</v>
      </c>
      <c r="B75" s="331" t="s">
        <v>372</v>
      </c>
      <c r="C75" s="334" t="s">
        <v>101</v>
      </c>
      <c r="D75" s="425"/>
      <c r="E75" s="133"/>
      <c r="F75" s="132"/>
      <c r="G75" s="99"/>
      <c r="H75" s="99"/>
      <c r="I75" s="99"/>
      <c r="J75" s="17"/>
      <c r="K75" s="17"/>
      <c r="L75" s="17"/>
      <c r="M75" s="17"/>
      <c r="N75" s="17"/>
      <c r="O75" s="17"/>
      <c r="P75" s="17"/>
      <c r="Q75" s="17"/>
      <c r="R75" s="17"/>
      <c r="S75" s="17"/>
      <c r="T75" s="17"/>
      <c r="U75" s="17"/>
      <c r="V75" s="17"/>
      <c r="W75" s="17"/>
      <c r="X75" s="17"/>
      <c r="Y75" s="17"/>
      <c r="Z75" s="17"/>
      <c r="AA75" s="17"/>
      <c r="AB75" s="17"/>
    </row>
    <row r="76" spans="1:28" ht="16.5" customHeight="1">
      <c r="A76" s="439"/>
      <c r="B76" s="403"/>
      <c r="C76" s="281"/>
      <c r="D76" s="126" t="s">
        <v>373</v>
      </c>
      <c r="E76" s="133"/>
      <c r="F76" s="132"/>
      <c r="G76" s="323"/>
      <c r="H76" s="323"/>
      <c r="I76" s="338"/>
      <c r="J76" s="17"/>
      <c r="K76" s="17"/>
      <c r="L76" s="17"/>
      <c r="M76" s="17"/>
      <c r="N76" s="17"/>
      <c r="O76" s="17"/>
      <c r="P76" s="17"/>
      <c r="Q76" s="17"/>
      <c r="R76" s="17"/>
      <c r="S76" s="17"/>
      <c r="T76" s="17"/>
      <c r="U76" s="17"/>
      <c r="V76" s="17"/>
      <c r="W76" s="17"/>
      <c r="X76" s="17"/>
      <c r="Y76" s="17"/>
      <c r="Z76" s="17"/>
      <c r="AA76" s="17"/>
      <c r="AB76" s="17"/>
    </row>
    <row r="77" spans="1:28" ht="17.25" customHeight="1">
      <c r="A77" s="439"/>
      <c r="B77" s="403"/>
      <c r="C77" s="404"/>
      <c r="D77" s="126" t="s">
        <v>374</v>
      </c>
      <c r="E77" s="133"/>
      <c r="F77" s="132"/>
      <c r="G77" s="404"/>
      <c r="H77" s="404"/>
      <c r="I77" s="404"/>
      <c r="J77" s="17"/>
      <c r="K77" s="17"/>
      <c r="L77" s="17"/>
      <c r="M77" s="17"/>
      <c r="N77" s="17"/>
      <c r="O77" s="17"/>
      <c r="P77" s="17"/>
      <c r="Q77" s="17"/>
      <c r="R77" s="17"/>
      <c r="S77" s="17"/>
      <c r="T77" s="17"/>
      <c r="U77" s="17"/>
      <c r="V77" s="17"/>
      <c r="W77" s="17"/>
      <c r="X77" s="17"/>
      <c r="Y77" s="17"/>
      <c r="Z77" s="17"/>
      <c r="AA77" s="17"/>
      <c r="AB77" s="17"/>
    </row>
    <row r="78" spans="1:28" ht="15.75" customHeight="1">
      <c r="A78" s="439"/>
      <c r="B78" s="403"/>
      <c r="C78" s="278" t="s">
        <v>106</v>
      </c>
      <c r="D78" s="421"/>
      <c r="E78" s="133"/>
      <c r="F78" s="132"/>
      <c r="G78" s="404"/>
      <c r="H78" s="404"/>
      <c r="I78" s="404"/>
      <c r="J78" s="17"/>
      <c r="K78" s="17"/>
      <c r="L78" s="17"/>
      <c r="M78" s="17"/>
      <c r="N78" s="17"/>
      <c r="O78" s="17"/>
      <c r="P78" s="17"/>
      <c r="Q78" s="17"/>
      <c r="R78" s="17"/>
      <c r="S78" s="17"/>
      <c r="T78" s="17"/>
      <c r="U78" s="17"/>
      <c r="V78" s="17"/>
      <c r="W78" s="17"/>
      <c r="X78" s="17"/>
      <c r="Y78" s="17"/>
      <c r="Z78" s="17"/>
      <c r="AA78" s="17"/>
      <c r="AB78" s="17"/>
    </row>
    <row r="79" spans="1:28" ht="28.5" customHeight="1">
      <c r="A79" s="439"/>
      <c r="B79" s="440"/>
      <c r="C79" s="144"/>
      <c r="D79" s="206" t="s">
        <v>375</v>
      </c>
      <c r="E79" s="133"/>
      <c r="F79" s="132"/>
      <c r="G79" s="405"/>
      <c r="H79" s="405"/>
      <c r="I79" s="405"/>
      <c r="J79" s="17"/>
      <c r="K79" s="17"/>
      <c r="L79" s="17"/>
      <c r="M79" s="17"/>
      <c r="N79" s="17"/>
      <c r="O79" s="17"/>
      <c r="P79" s="17"/>
      <c r="Q79" s="17"/>
      <c r="R79" s="17"/>
      <c r="S79" s="17"/>
      <c r="T79" s="17"/>
      <c r="U79" s="17"/>
      <c r="V79" s="17"/>
      <c r="W79" s="17"/>
      <c r="X79" s="17"/>
      <c r="Y79" s="17"/>
      <c r="Z79" s="17"/>
      <c r="AA79" s="17"/>
      <c r="AB79" s="17"/>
    </row>
    <row r="80" spans="1:28" ht="15.75" customHeight="1">
      <c r="A80" s="439"/>
      <c r="B80" s="332" t="s">
        <v>376</v>
      </c>
      <c r="C80" s="280" t="s">
        <v>101</v>
      </c>
      <c r="D80" s="400"/>
      <c r="E80" s="133"/>
      <c r="F80" s="132"/>
      <c r="G80" s="99"/>
      <c r="H80" s="99"/>
      <c r="I80" s="99"/>
      <c r="J80" s="17"/>
      <c r="K80" s="17"/>
      <c r="L80" s="17"/>
      <c r="M80" s="17"/>
      <c r="N80" s="17"/>
      <c r="O80" s="17"/>
      <c r="P80" s="17"/>
      <c r="Q80" s="17"/>
      <c r="R80" s="17"/>
      <c r="S80" s="17"/>
      <c r="T80" s="17"/>
      <c r="U80" s="17"/>
      <c r="V80" s="17"/>
      <c r="W80" s="17"/>
      <c r="X80" s="17"/>
      <c r="Y80" s="17"/>
      <c r="Z80" s="17"/>
      <c r="AA80" s="17"/>
      <c r="AB80" s="17"/>
    </row>
    <row r="81" spans="1:28" ht="27.75" customHeight="1">
      <c r="A81" s="439"/>
      <c r="B81" s="403"/>
      <c r="C81" s="281"/>
      <c r="D81" s="126" t="s">
        <v>377</v>
      </c>
      <c r="E81" s="133"/>
      <c r="F81" s="132"/>
      <c r="G81" s="323"/>
      <c r="H81" s="323"/>
      <c r="I81" s="338"/>
      <c r="J81" s="17"/>
      <c r="K81" s="17"/>
      <c r="L81" s="17"/>
      <c r="M81" s="17"/>
      <c r="N81" s="17"/>
      <c r="O81" s="17"/>
      <c r="P81" s="17"/>
      <c r="Q81" s="17"/>
      <c r="R81" s="17"/>
      <c r="S81" s="17"/>
      <c r="T81" s="17"/>
      <c r="U81" s="17"/>
      <c r="V81" s="17"/>
      <c r="W81" s="17"/>
      <c r="X81" s="17"/>
      <c r="Y81" s="17"/>
      <c r="Z81" s="17"/>
      <c r="AA81" s="17"/>
      <c r="AB81" s="17"/>
    </row>
    <row r="82" spans="1:28" ht="29.25" customHeight="1">
      <c r="A82" s="439"/>
      <c r="B82" s="403"/>
      <c r="C82" s="404"/>
      <c r="D82" s="126" t="s">
        <v>378</v>
      </c>
      <c r="E82" s="133"/>
      <c r="F82" s="132"/>
      <c r="G82" s="404"/>
      <c r="H82" s="404"/>
      <c r="I82" s="404"/>
      <c r="J82" s="17"/>
      <c r="K82" s="17"/>
      <c r="L82" s="17"/>
      <c r="M82" s="17"/>
      <c r="N82" s="17"/>
      <c r="O82" s="17"/>
      <c r="P82" s="17"/>
      <c r="Q82" s="17"/>
      <c r="R82" s="17"/>
      <c r="S82" s="17"/>
      <c r="T82" s="17"/>
      <c r="U82" s="17"/>
      <c r="V82" s="17"/>
      <c r="W82" s="17"/>
      <c r="X82" s="17"/>
      <c r="Y82" s="17"/>
      <c r="Z82" s="17"/>
      <c r="AA82" s="17"/>
      <c r="AB82" s="17"/>
    </row>
    <row r="83" spans="1:28" ht="28.5" customHeight="1">
      <c r="A83" s="439"/>
      <c r="B83" s="403"/>
      <c r="C83" s="404"/>
      <c r="D83" s="126" t="s">
        <v>379</v>
      </c>
      <c r="E83" s="133"/>
      <c r="F83" s="132"/>
      <c r="G83" s="404"/>
      <c r="H83" s="404"/>
      <c r="I83" s="404"/>
      <c r="J83" s="17"/>
      <c r="K83" s="17"/>
      <c r="L83" s="17"/>
      <c r="M83" s="17"/>
      <c r="N83" s="17"/>
      <c r="O83" s="17"/>
      <c r="P83" s="17"/>
      <c r="Q83" s="17"/>
      <c r="R83" s="17"/>
      <c r="S83" s="17"/>
      <c r="T83" s="17"/>
      <c r="U83" s="17"/>
      <c r="V83" s="17"/>
      <c r="W83" s="17"/>
      <c r="X83" s="17"/>
      <c r="Y83" s="17"/>
      <c r="Z83" s="17"/>
      <c r="AA83" s="17"/>
      <c r="AB83" s="17"/>
    </row>
    <row r="84" spans="1:28" ht="29.25" customHeight="1">
      <c r="A84" s="439"/>
      <c r="B84" s="403"/>
      <c r="C84" s="404"/>
      <c r="D84" s="126" t="s">
        <v>380</v>
      </c>
      <c r="E84" s="133"/>
      <c r="F84" s="132"/>
      <c r="G84" s="404"/>
      <c r="H84" s="404"/>
      <c r="I84" s="404"/>
      <c r="J84" s="17"/>
      <c r="K84" s="17"/>
      <c r="L84" s="17"/>
      <c r="M84" s="17"/>
      <c r="N84" s="17"/>
      <c r="O84" s="17"/>
      <c r="P84" s="17"/>
      <c r="Q84" s="17"/>
      <c r="R84" s="17"/>
      <c r="S84" s="17"/>
      <c r="T84" s="17"/>
      <c r="U84" s="17"/>
      <c r="V84" s="17"/>
      <c r="W84" s="17"/>
      <c r="X84" s="17"/>
      <c r="Y84" s="17"/>
      <c r="Z84" s="17"/>
      <c r="AA84" s="17"/>
      <c r="AB84" s="17"/>
    </row>
    <row r="85" spans="1:28" ht="27.75" customHeight="1">
      <c r="A85" s="439"/>
      <c r="B85" s="403"/>
      <c r="C85" s="404"/>
      <c r="D85" s="126" t="s">
        <v>381</v>
      </c>
      <c r="E85" s="133"/>
      <c r="F85" s="132"/>
      <c r="G85" s="404"/>
      <c r="H85" s="404"/>
      <c r="I85" s="404"/>
      <c r="J85" s="17"/>
      <c r="K85" s="17"/>
      <c r="L85" s="17"/>
      <c r="M85" s="17"/>
      <c r="N85" s="17"/>
      <c r="O85" s="17"/>
      <c r="P85" s="17"/>
      <c r="Q85" s="17"/>
      <c r="R85" s="17"/>
      <c r="S85" s="17"/>
      <c r="T85" s="17"/>
      <c r="U85" s="17"/>
      <c r="V85" s="17"/>
      <c r="W85" s="17"/>
      <c r="X85" s="17"/>
      <c r="Y85" s="17"/>
      <c r="Z85" s="17"/>
      <c r="AA85" s="17"/>
      <c r="AB85" s="17"/>
    </row>
    <row r="86" spans="1:28" ht="15.75" customHeight="1">
      <c r="A86" s="439"/>
      <c r="B86" s="403"/>
      <c r="C86" s="336" t="s">
        <v>106</v>
      </c>
      <c r="D86" s="442"/>
      <c r="E86" s="133"/>
      <c r="F86" s="132"/>
      <c r="G86" s="404"/>
      <c r="H86" s="404"/>
      <c r="I86" s="404"/>
      <c r="J86" s="17"/>
      <c r="K86" s="17"/>
      <c r="L86" s="17"/>
      <c r="M86" s="17"/>
      <c r="N86" s="17"/>
      <c r="O86" s="17"/>
      <c r="P86" s="17"/>
      <c r="Q86" s="17"/>
      <c r="R86" s="17"/>
      <c r="S86" s="17"/>
      <c r="T86" s="17"/>
      <c r="U86" s="17"/>
      <c r="V86" s="17"/>
      <c r="W86" s="17"/>
      <c r="X86" s="17"/>
      <c r="Y86" s="17"/>
      <c r="Z86" s="17"/>
      <c r="AA86" s="17"/>
      <c r="AB86" s="17"/>
    </row>
    <row r="87" spans="1:28" ht="29.25" customHeight="1">
      <c r="A87" s="443"/>
      <c r="B87" s="433"/>
      <c r="C87" s="204"/>
      <c r="D87" s="207" t="s">
        <v>382</v>
      </c>
      <c r="E87" s="208"/>
      <c r="F87" s="209"/>
      <c r="G87" s="429"/>
      <c r="H87" s="429"/>
      <c r="I87" s="429"/>
      <c r="J87" s="17"/>
      <c r="K87" s="17"/>
      <c r="L87" s="17"/>
      <c r="M87" s="17"/>
      <c r="N87" s="17"/>
      <c r="O87" s="17"/>
      <c r="P87" s="17"/>
      <c r="Q87" s="17"/>
      <c r="R87" s="17"/>
      <c r="S87" s="17"/>
      <c r="T87" s="17"/>
      <c r="U87" s="17"/>
      <c r="V87" s="17"/>
      <c r="W87" s="17"/>
      <c r="X87" s="17"/>
      <c r="Y87" s="17"/>
      <c r="Z87" s="17"/>
      <c r="AA87" s="17"/>
      <c r="AB87" s="17"/>
    </row>
    <row r="88" spans="1:28" ht="15.75"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c r="AB88" s="17"/>
    </row>
    <row r="89" spans="1:28"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c r="AB89" s="17"/>
    </row>
    <row r="90" spans="1:28"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c r="AB90" s="17"/>
    </row>
    <row r="91" spans="1:28"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c r="AB91" s="17"/>
    </row>
    <row r="92" spans="1:28"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c r="AB92" s="17"/>
    </row>
    <row r="93" spans="1:28"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c r="AB93" s="17"/>
    </row>
    <row r="94" spans="1:28"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c r="AB94" s="17"/>
    </row>
    <row r="95" spans="1:28"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c r="AB95" s="17"/>
    </row>
    <row r="96" spans="1:28"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c r="AB96" s="17"/>
    </row>
    <row r="97" spans="1:28"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c r="AB97" s="17"/>
    </row>
    <row r="98" spans="1:28"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c r="AB98" s="17"/>
    </row>
    <row r="99" spans="1:28"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c r="AB99" s="17"/>
    </row>
    <row r="100" spans="1:28"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c r="AB100" s="17"/>
    </row>
    <row r="101" spans="1:28"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c r="AB101" s="17"/>
    </row>
    <row r="102" spans="1:28"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c r="AB102" s="17"/>
    </row>
    <row r="103" spans="1:28"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c r="AB103" s="17"/>
    </row>
    <row r="104" spans="1:28"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c r="AB104" s="17"/>
    </row>
    <row r="105" spans="1:28"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c r="AB105" s="17"/>
    </row>
    <row r="106" spans="1:28"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c r="AB106" s="17"/>
    </row>
    <row r="107" spans="1:28"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c r="AB107" s="17"/>
    </row>
    <row r="108" spans="1:28"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c r="AB108" s="17"/>
    </row>
    <row r="109" spans="1:28"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c r="AB109" s="17"/>
    </row>
    <row r="110" spans="1:28"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c r="AB110" s="17"/>
    </row>
    <row r="111" spans="1:28"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c r="AB111" s="17"/>
    </row>
    <row r="112" spans="1:28"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c r="AB112" s="17"/>
    </row>
    <row r="113" spans="1:28"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c r="AB113" s="17"/>
    </row>
    <row r="114" spans="1:28"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c r="AB114" s="17"/>
    </row>
    <row r="115" spans="1:28"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c r="AB115" s="17"/>
    </row>
    <row r="116" spans="1:28"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c r="AB116" s="17"/>
    </row>
    <row r="117" spans="1:28"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c r="AB117" s="17"/>
    </row>
    <row r="118" spans="1:28"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c r="AB118" s="17"/>
    </row>
    <row r="119" spans="1:28"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c r="AB119" s="17"/>
    </row>
    <row r="120" spans="1:28"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c r="AB120" s="17"/>
    </row>
    <row r="121" spans="1:28"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c r="AB121" s="17"/>
    </row>
    <row r="122" spans="1:28"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c r="AB122" s="17"/>
    </row>
    <row r="123" spans="1:28"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c r="AB123" s="17"/>
    </row>
    <row r="124" spans="1:28"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c r="AB124" s="17"/>
    </row>
    <row r="125" spans="1:28"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c r="AB125" s="17"/>
    </row>
    <row r="126" spans="1:28"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c r="AB126" s="17"/>
    </row>
    <row r="127" spans="1:28"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c r="AB127" s="17"/>
    </row>
    <row r="128" spans="1:28"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c r="AB128" s="17"/>
    </row>
    <row r="129" spans="1:28"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c r="AB129" s="17"/>
    </row>
    <row r="130" spans="1:28"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c r="AB130" s="17"/>
    </row>
    <row r="131" spans="1:28"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c r="AB131" s="17"/>
    </row>
    <row r="132" spans="1:28"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c r="AB132" s="17"/>
    </row>
    <row r="133" spans="1:28"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c r="AB133" s="17"/>
    </row>
    <row r="134" spans="1:28"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c r="AB134" s="17"/>
    </row>
    <row r="135" spans="1:28"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c r="AB135" s="17"/>
    </row>
    <row r="136" spans="1:28"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c r="AB136" s="17"/>
    </row>
    <row r="137" spans="1:28"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c r="AB137" s="17"/>
    </row>
    <row r="138" spans="1:28"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c r="AB138" s="17"/>
    </row>
    <row r="139" spans="1:28"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c r="AB139" s="17"/>
    </row>
    <row r="140" spans="1:28"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c r="AB140" s="17"/>
    </row>
    <row r="141" spans="1:28"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c r="AB141" s="17"/>
    </row>
    <row r="142" spans="1:28"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c r="AB142" s="17"/>
    </row>
    <row r="143" spans="1:28"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c r="AB143" s="17"/>
    </row>
    <row r="144" spans="1:28"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c r="AB144" s="17"/>
    </row>
    <row r="145" spans="1:28"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c r="AB145" s="17"/>
    </row>
    <row r="146" spans="1:28"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c r="AB146" s="17"/>
    </row>
    <row r="147" spans="1:28"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c r="AB147" s="17"/>
    </row>
    <row r="148" spans="1:28"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c r="AB148" s="17"/>
    </row>
    <row r="149" spans="1:28"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c r="AB149" s="17"/>
    </row>
    <row r="150" spans="1:28"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c r="AB150" s="17"/>
    </row>
    <row r="151" spans="1:28"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c r="AB151" s="17"/>
    </row>
    <row r="152" spans="1:28"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c r="AB152" s="17"/>
    </row>
    <row r="153" spans="1:28"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c r="AB153" s="17"/>
    </row>
    <row r="154" spans="1:28"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c r="AB154" s="17"/>
    </row>
    <row r="155" spans="1:28"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c r="AB155" s="17"/>
    </row>
    <row r="156" spans="1:28"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c r="AB156" s="17"/>
    </row>
    <row r="157" spans="1:28"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c r="AB157" s="17"/>
    </row>
    <row r="158" spans="1:28"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c r="AB158" s="17"/>
    </row>
    <row r="159" spans="1:28"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c r="AB159" s="17"/>
    </row>
    <row r="160" spans="1:28"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c r="AB160" s="17"/>
    </row>
    <row r="161" spans="1:28"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c r="AB161" s="17"/>
    </row>
    <row r="162" spans="1:28"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c r="AB162" s="17"/>
    </row>
    <row r="163" spans="1:28"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c r="AB163" s="17"/>
    </row>
    <row r="164" spans="1:28"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c r="AB164" s="17"/>
    </row>
    <row r="165" spans="1:28"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c r="AB165" s="17"/>
    </row>
    <row r="166" spans="1:28"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c r="AB166" s="17"/>
    </row>
    <row r="167" spans="1:28"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c r="AB167" s="17"/>
    </row>
    <row r="168" spans="1:28"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c r="AB168" s="17"/>
    </row>
    <row r="169" spans="1:28"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c r="AB169" s="17"/>
    </row>
    <row r="170" spans="1:28"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c r="AB170" s="17"/>
    </row>
    <row r="171" spans="1:28"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c r="AB171" s="17"/>
    </row>
    <row r="172" spans="1:28"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c r="AB172" s="17"/>
    </row>
    <row r="173" spans="1:28"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c r="AB173" s="17"/>
    </row>
    <row r="174" spans="1:28"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c r="AB174" s="17"/>
    </row>
    <row r="175" spans="1:28"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c r="AB175" s="17"/>
    </row>
    <row r="176" spans="1:28"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c r="AB176" s="17"/>
    </row>
    <row r="177" spans="1:28"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c r="AB177" s="17"/>
    </row>
    <row r="178" spans="1:28"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c r="AB178" s="17"/>
    </row>
    <row r="179" spans="1:28"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c r="AB179" s="17"/>
    </row>
    <row r="180" spans="1:28"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c r="AB180" s="17"/>
    </row>
    <row r="181" spans="1:28"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c r="AB181" s="17"/>
    </row>
    <row r="182" spans="1:28"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c r="AB182" s="17"/>
    </row>
    <row r="183" spans="1:28"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c r="AB183" s="17"/>
    </row>
    <row r="184" spans="1:28"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c r="AB184" s="17"/>
    </row>
    <row r="185" spans="1:28"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c r="AB185" s="17"/>
    </row>
    <row r="186" spans="1:28"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c r="AB186" s="17"/>
    </row>
    <row r="187" spans="1:28"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c r="AB187" s="17"/>
    </row>
    <row r="188" spans="1:28"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c r="AB188" s="17"/>
    </row>
    <row r="189" spans="1:28"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c r="AB189" s="17"/>
    </row>
    <row r="190" spans="1:28"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c r="AB190" s="17"/>
    </row>
    <row r="191" spans="1:28"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c r="AB191" s="17"/>
    </row>
    <row r="192" spans="1:28"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c r="AB192" s="17"/>
    </row>
    <row r="193" spans="1:28"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c r="AB193" s="17"/>
    </row>
    <row r="194" spans="1:28"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c r="AB194" s="17"/>
    </row>
    <row r="195" spans="1:28"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c r="AB195" s="17"/>
    </row>
    <row r="196" spans="1:28"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c r="AB196" s="17"/>
    </row>
    <row r="197" spans="1:28"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c r="AB197" s="17"/>
    </row>
    <row r="198" spans="1:28"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c r="AB198" s="17"/>
    </row>
    <row r="199" spans="1:28"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c r="AB199" s="17"/>
    </row>
    <row r="200" spans="1:28"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c r="AB200" s="17"/>
    </row>
    <row r="201" spans="1:28"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c r="AB201" s="17"/>
    </row>
    <row r="202" spans="1:28"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c r="AB202" s="17"/>
    </row>
    <row r="203" spans="1:28"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c r="AB203" s="17"/>
    </row>
    <row r="204" spans="1:28"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c r="AB204" s="17"/>
    </row>
    <row r="205" spans="1:28"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c r="AB205" s="17"/>
    </row>
    <row r="206" spans="1:28"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c r="AB206" s="17"/>
    </row>
    <row r="207" spans="1:28"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c r="AB207" s="17"/>
    </row>
    <row r="208" spans="1:28"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c r="AB208" s="17"/>
    </row>
    <row r="209" spans="1:28"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c r="AB209" s="17"/>
    </row>
    <row r="210" spans="1:28"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c r="AB210" s="17"/>
    </row>
    <row r="211" spans="1:28"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c r="AB211" s="17"/>
    </row>
    <row r="212" spans="1:28"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c r="AB212" s="17"/>
    </row>
    <row r="213" spans="1:28"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c r="AB213" s="17"/>
    </row>
    <row r="214" spans="1:28"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c r="AB214" s="17"/>
    </row>
    <row r="215" spans="1:28"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c r="AB215" s="17"/>
    </row>
    <row r="216" spans="1:28"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c r="AB216" s="17"/>
    </row>
    <row r="217" spans="1:28"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c r="AB217" s="17"/>
    </row>
    <row r="218" spans="1:28"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c r="AB218" s="17"/>
    </row>
    <row r="219" spans="1:28"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c r="AB219" s="17"/>
    </row>
    <row r="220" spans="1:28"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c r="AB220" s="17"/>
    </row>
    <row r="221" spans="1:28"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c r="AB221" s="17"/>
    </row>
    <row r="222" spans="1:28"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c r="AB222" s="17"/>
    </row>
    <row r="223" spans="1:28"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c r="AB223" s="17"/>
    </row>
    <row r="224" spans="1:28"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c r="AB224" s="17"/>
    </row>
    <row r="225" spans="1:28"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c r="AB225" s="17"/>
    </row>
    <row r="226" spans="1:28"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c r="AB226" s="17"/>
    </row>
    <row r="227" spans="1:28"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c r="AB227" s="17"/>
    </row>
    <row r="228" spans="1:28"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c r="AB228" s="17"/>
    </row>
    <row r="229" spans="1:28"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c r="AB229" s="17"/>
    </row>
    <row r="230" spans="1:28"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c r="AB230" s="17"/>
    </row>
    <row r="231" spans="1:28"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c r="AB231" s="17"/>
    </row>
    <row r="232" spans="1:28"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c r="AB232" s="17"/>
    </row>
    <row r="233" spans="1:28"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c r="AB233" s="17"/>
    </row>
    <row r="234" spans="1:28"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c r="AB234" s="17"/>
    </row>
    <row r="235" spans="1:28"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c r="AB235" s="17"/>
    </row>
    <row r="236" spans="1:28"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c r="AB236" s="17"/>
    </row>
    <row r="237" spans="1:28"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c r="AB237" s="17"/>
    </row>
    <row r="238" spans="1:28"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c r="AB238" s="17"/>
    </row>
    <row r="239" spans="1:28"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c r="AB239" s="17"/>
    </row>
    <row r="240" spans="1:28"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c r="AB240" s="17"/>
    </row>
    <row r="241" spans="1:28"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c r="AB241" s="17"/>
    </row>
    <row r="242" spans="1:28"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c r="AB242" s="17"/>
    </row>
    <row r="243" spans="1:28"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c r="AB243" s="17"/>
    </row>
    <row r="244" spans="1:28"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c r="AB244" s="17"/>
    </row>
    <row r="245" spans="1:28"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c r="AB245" s="17"/>
    </row>
    <row r="246" spans="1:28"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c r="AB246" s="17"/>
    </row>
    <row r="247" spans="1:28"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c r="AB247" s="17"/>
    </row>
    <row r="248" spans="1:28"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c r="AB248" s="17"/>
    </row>
    <row r="249" spans="1:28"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c r="AB249" s="17"/>
    </row>
    <row r="250" spans="1:28"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c r="AB250" s="17"/>
    </row>
    <row r="251" spans="1:28"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c r="AB251" s="17"/>
    </row>
    <row r="252" spans="1:28"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c r="AB252" s="17"/>
    </row>
    <row r="253" spans="1:28"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c r="AB253" s="17"/>
    </row>
    <row r="254" spans="1:28"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c r="AB254" s="17"/>
    </row>
    <row r="255" spans="1:28"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c r="AB255" s="17"/>
    </row>
    <row r="256" spans="1:28"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c r="AB256" s="17"/>
    </row>
    <row r="257" spans="1:28" ht="15.75" hidden="1" customHeight="1">
      <c r="A257" s="17"/>
      <c r="B257" s="17"/>
      <c r="C257" s="132"/>
      <c r="D257" s="132"/>
      <c r="E257" s="133"/>
      <c r="F257" s="132"/>
      <c r="G257" s="134"/>
      <c r="H257" s="134"/>
      <c r="I257" s="135"/>
      <c r="J257" s="17"/>
      <c r="K257" s="17"/>
      <c r="L257" s="17"/>
      <c r="M257" s="17"/>
      <c r="N257" s="17"/>
      <c r="O257" s="17"/>
      <c r="P257" s="17"/>
      <c r="Q257" s="17"/>
      <c r="R257" s="17"/>
      <c r="S257" s="17"/>
      <c r="T257" s="17"/>
      <c r="U257" s="17"/>
      <c r="V257" s="17"/>
      <c r="W257" s="17"/>
      <c r="X257" s="17"/>
      <c r="Y257" s="17"/>
      <c r="Z257" s="17"/>
      <c r="AA257" s="17"/>
      <c r="AB257" s="17"/>
    </row>
    <row r="258" spans="1:28" ht="15.75" hidden="1" customHeight="1">
      <c r="A258" s="17"/>
      <c r="B258" s="17"/>
      <c r="C258" s="132"/>
      <c r="D258" s="132"/>
      <c r="E258" s="133"/>
      <c r="F258" s="132"/>
      <c r="G258" s="134"/>
      <c r="H258" s="134"/>
      <c r="I258" s="135"/>
      <c r="J258" s="17"/>
      <c r="K258" s="17"/>
      <c r="L258" s="17"/>
      <c r="M258" s="17"/>
      <c r="N258" s="17"/>
      <c r="O258" s="17"/>
      <c r="P258" s="17"/>
      <c r="Q258" s="17"/>
      <c r="R258" s="17"/>
      <c r="S258" s="17"/>
      <c r="T258" s="17"/>
      <c r="U258" s="17"/>
      <c r="V258" s="17"/>
      <c r="W258" s="17"/>
      <c r="X258" s="17"/>
      <c r="Y258" s="17"/>
      <c r="Z258" s="17"/>
      <c r="AA258" s="17"/>
      <c r="AB258" s="17"/>
    </row>
    <row r="259" spans="1:28" ht="15.75" hidden="1" customHeight="1">
      <c r="A259" s="17"/>
      <c r="B259" s="17"/>
      <c r="C259" s="132"/>
      <c r="D259" s="132"/>
      <c r="E259" s="133"/>
      <c r="F259" s="132"/>
      <c r="G259" s="134"/>
      <c r="H259" s="134"/>
      <c r="I259" s="135"/>
      <c r="J259" s="17"/>
      <c r="K259" s="17"/>
      <c r="L259" s="17"/>
      <c r="M259" s="17"/>
      <c r="N259" s="17"/>
      <c r="O259" s="17"/>
      <c r="P259" s="17"/>
      <c r="Q259" s="17"/>
      <c r="R259" s="17"/>
      <c r="S259" s="17"/>
      <c r="T259" s="17"/>
      <c r="U259" s="17"/>
      <c r="V259" s="17"/>
      <c r="W259" s="17"/>
      <c r="X259" s="17"/>
      <c r="Y259" s="17"/>
      <c r="Z259" s="17"/>
      <c r="AA259" s="17"/>
      <c r="AB259" s="17"/>
    </row>
    <row r="260" spans="1:28" ht="15.75" hidden="1" customHeight="1">
      <c r="A260" s="17"/>
      <c r="B260" s="17"/>
      <c r="C260" s="132"/>
      <c r="D260" s="132"/>
      <c r="E260" s="133"/>
      <c r="F260" s="132"/>
      <c r="G260" s="134"/>
      <c r="H260" s="134"/>
      <c r="I260" s="135"/>
      <c r="J260" s="17"/>
      <c r="K260" s="17"/>
      <c r="L260" s="17"/>
      <c r="M260" s="17"/>
      <c r="N260" s="17"/>
      <c r="O260" s="17"/>
      <c r="P260" s="17"/>
      <c r="Q260" s="17"/>
      <c r="R260" s="17"/>
      <c r="S260" s="17"/>
      <c r="T260" s="17"/>
      <c r="U260" s="17"/>
      <c r="V260" s="17"/>
      <c r="W260" s="17"/>
      <c r="X260" s="17"/>
      <c r="Y260" s="17"/>
      <c r="Z260" s="17"/>
      <c r="AA260" s="17"/>
      <c r="AB260" s="17"/>
    </row>
    <row r="261" spans="1:28" ht="15.75" hidden="1" customHeight="1">
      <c r="A261" s="17"/>
      <c r="B261" s="17"/>
      <c r="C261" s="132"/>
      <c r="D261" s="132"/>
      <c r="E261" s="133"/>
      <c r="F261" s="132"/>
      <c r="G261" s="134"/>
      <c r="H261" s="134"/>
      <c r="I261" s="135"/>
      <c r="J261" s="17"/>
      <c r="K261" s="17"/>
      <c r="L261" s="17"/>
      <c r="M261" s="17"/>
      <c r="N261" s="17"/>
      <c r="O261" s="17"/>
      <c r="P261" s="17"/>
      <c r="Q261" s="17"/>
      <c r="R261" s="17"/>
      <c r="S261" s="17"/>
      <c r="T261" s="17"/>
      <c r="U261" s="17"/>
      <c r="V261" s="17"/>
      <c r="W261" s="17"/>
      <c r="X261" s="17"/>
      <c r="Y261" s="17"/>
      <c r="Z261" s="17"/>
      <c r="AA261" s="17"/>
      <c r="AB261" s="17"/>
    </row>
    <row r="262" spans="1:28" ht="15.75" hidden="1" customHeight="1">
      <c r="A262" s="17"/>
      <c r="B262" s="17"/>
      <c r="C262" s="132"/>
      <c r="D262" s="132"/>
      <c r="E262" s="133"/>
      <c r="F262" s="132"/>
      <c r="G262" s="134"/>
      <c r="H262" s="134"/>
      <c r="I262" s="135"/>
      <c r="J262" s="17"/>
      <c r="K262" s="17"/>
      <c r="L262" s="17"/>
      <c r="M262" s="17"/>
      <c r="N262" s="17"/>
      <c r="O262" s="17"/>
      <c r="P262" s="17"/>
      <c r="Q262" s="17"/>
      <c r="R262" s="17"/>
      <c r="S262" s="17"/>
      <c r="T262" s="17"/>
      <c r="U262" s="17"/>
      <c r="V262" s="17"/>
      <c r="W262" s="17"/>
      <c r="X262" s="17"/>
      <c r="Y262" s="17"/>
      <c r="Z262" s="17"/>
      <c r="AA262" s="17"/>
      <c r="AB262" s="17"/>
    </row>
    <row r="263" spans="1:28" ht="15.75" hidden="1" customHeight="1">
      <c r="A263" s="17"/>
      <c r="B263" s="17"/>
      <c r="C263" s="132"/>
      <c r="D263" s="132"/>
      <c r="E263" s="133"/>
      <c r="F263" s="132"/>
      <c r="G263" s="134"/>
      <c r="H263" s="134"/>
      <c r="I263" s="135"/>
      <c r="J263" s="17"/>
      <c r="K263" s="17"/>
      <c r="L263" s="17"/>
      <c r="M263" s="17"/>
      <c r="N263" s="17"/>
      <c r="O263" s="17"/>
      <c r="P263" s="17"/>
      <c r="Q263" s="17"/>
      <c r="R263" s="17"/>
      <c r="S263" s="17"/>
      <c r="T263" s="17"/>
      <c r="U263" s="17"/>
      <c r="V263" s="17"/>
      <c r="W263" s="17"/>
      <c r="X263" s="17"/>
      <c r="Y263" s="17"/>
      <c r="Z263" s="17"/>
      <c r="AA263" s="17"/>
      <c r="AB263" s="17"/>
    </row>
    <row r="264" spans="1:28" ht="15.75" hidden="1" customHeight="1">
      <c r="A264" s="17"/>
      <c r="B264" s="17"/>
      <c r="C264" s="132"/>
      <c r="D264" s="132"/>
      <c r="E264" s="133"/>
      <c r="F264" s="132"/>
      <c r="G264" s="134"/>
      <c r="H264" s="134"/>
      <c r="I264" s="135"/>
      <c r="J264" s="17"/>
      <c r="K264" s="17"/>
      <c r="L264" s="17"/>
      <c r="M264" s="17"/>
      <c r="N264" s="17"/>
      <c r="O264" s="17"/>
      <c r="P264" s="17"/>
      <c r="Q264" s="17"/>
      <c r="R264" s="17"/>
      <c r="S264" s="17"/>
      <c r="T264" s="17"/>
      <c r="U264" s="17"/>
      <c r="V264" s="17"/>
      <c r="W264" s="17"/>
      <c r="X264" s="17"/>
      <c r="Y264" s="17"/>
      <c r="Z264" s="17"/>
      <c r="AA264" s="17"/>
      <c r="AB264" s="17"/>
    </row>
    <row r="265" spans="1:28" ht="15.75" hidden="1" customHeight="1">
      <c r="A265" s="17"/>
      <c r="B265" s="17"/>
      <c r="C265" s="132"/>
      <c r="D265" s="132"/>
      <c r="E265" s="133"/>
      <c r="F265" s="132"/>
      <c r="G265" s="134"/>
      <c r="H265" s="134"/>
      <c r="I265" s="135"/>
      <c r="J265" s="17"/>
      <c r="K265" s="17"/>
      <c r="L265" s="17"/>
      <c r="M265" s="17"/>
      <c r="N265" s="17"/>
      <c r="O265" s="17"/>
      <c r="P265" s="17"/>
      <c r="Q265" s="17"/>
      <c r="R265" s="17"/>
      <c r="S265" s="17"/>
      <c r="T265" s="17"/>
      <c r="U265" s="17"/>
      <c r="V265" s="17"/>
      <c r="W265" s="17"/>
      <c r="X265" s="17"/>
      <c r="Y265" s="17"/>
      <c r="Z265" s="17"/>
      <c r="AA265" s="17"/>
      <c r="AB265" s="17"/>
    </row>
    <row r="266" spans="1:28" ht="15.75" hidden="1" customHeight="1">
      <c r="A266" s="17"/>
      <c r="B266" s="17"/>
      <c r="C266" s="132"/>
      <c r="D266" s="132"/>
      <c r="E266" s="133"/>
      <c r="F266" s="132"/>
      <c r="G266" s="134"/>
      <c r="H266" s="134"/>
      <c r="I266" s="135"/>
      <c r="J266" s="17"/>
      <c r="K266" s="17"/>
      <c r="L266" s="17"/>
      <c r="M266" s="17"/>
      <c r="N266" s="17"/>
      <c r="O266" s="17"/>
      <c r="P266" s="17"/>
      <c r="Q266" s="17"/>
      <c r="R266" s="17"/>
      <c r="S266" s="17"/>
      <c r="T266" s="17"/>
      <c r="U266" s="17"/>
      <c r="V266" s="17"/>
      <c r="W266" s="17"/>
      <c r="X266" s="17"/>
      <c r="Y266" s="17"/>
      <c r="Z266" s="17"/>
      <c r="AA266" s="17"/>
      <c r="AB266" s="17"/>
    </row>
    <row r="267" spans="1:28" ht="15.75" hidden="1" customHeight="1">
      <c r="A267" s="17"/>
      <c r="B267" s="17"/>
      <c r="C267" s="132"/>
      <c r="D267" s="132"/>
      <c r="E267" s="133"/>
      <c r="F267" s="132"/>
      <c r="G267" s="134"/>
      <c r="H267" s="134"/>
      <c r="I267" s="135"/>
      <c r="J267" s="17"/>
      <c r="K267" s="17"/>
      <c r="L267" s="17"/>
      <c r="M267" s="17"/>
      <c r="N267" s="17"/>
      <c r="O267" s="17"/>
      <c r="P267" s="17"/>
      <c r="Q267" s="17"/>
      <c r="R267" s="17"/>
      <c r="S267" s="17"/>
      <c r="T267" s="17"/>
      <c r="U267" s="17"/>
      <c r="V267" s="17"/>
      <c r="W267" s="17"/>
      <c r="X267" s="17"/>
      <c r="Y267" s="17"/>
      <c r="Z267" s="17"/>
      <c r="AA267" s="17"/>
      <c r="AB267" s="17"/>
    </row>
    <row r="268" spans="1:28" ht="15.75" hidden="1" customHeight="1">
      <c r="A268" s="17"/>
      <c r="B268" s="17"/>
      <c r="C268" s="132"/>
      <c r="D268" s="132"/>
      <c r="E268" s="133"/>
      <c r="F268" s="132"/>
      <c r="G268" s="134"/>
      <c r="H268" s="134"/>
      <c r="I268" s="135"/>
      <c r="J268" s="17"/>
      <c r="K268" s="17"/>
      <c r="L268" s="17"/>
      <c r="M268" s="17"/>
      <c r="N268" s="17"/>
      <c r="O268" s="17"/>
      <c r="P268" s="17"/>
      <c r="Q268" s="17"/>
      <c r="R268" s="17"/>
      <c r="S268" s="17"/>
      <c r="T268" s="17"/>
      <c r="U268" s="17"/>
      <c r="V268" s="17"/>
      <c r="W268" s="17"/>
      <c r="X268" s="17"/>
      <c r="Y268" s="17"/>
      <c r="Z268" s="17"/>
      <c r="AA268" s="17"/>
      <c r="AB268" s="17"/>
    </row>
    <row r="269" spans="1:28" ht="15.75" hidden="1" customHeight="1">
      <c r="A269" s="17"/>
      <c r="B269" s="17"/>
      <c r="C269" s="132"/>
      <c r="D269" s="132"/>
      <c r="E269" s="133"/>
      <c r="F269" s="132"/>
      <c r="G269" s="134"/>
      <c r="H269" s="134"/>
      <c r="I269" s="135"/>
      <c r="J269" s="17"/>
      <c r="K269" s="17"/>
      <c r="L269" s="17"/>
      <c r="M269" s="17"/>
      <c r="N269" s="17"/>
      <c r="O269" s="17"/>
      <c r="P269" s="17"/>
      <c r="Q269" s="17"/>
      <c r="R269" s="17"/>
      <c r="S269" s="17"/>
      <c r="T269" s="17"/>
      <c r="U269" s="17"/>
      <c r="V269" s="17"/>
      <c r="W269" s="17"/>
      <c r="X269" s="17"/>
      <c r="Y269" s="17"/>
      <c r="Z269" s="17"/>
      <c r="AA269" s="17"/>
      <c r="AB269" s="17"/>
    </row>
    <row r="270" spans="1:28" ht="15.75" hidden="1" customHeight="1">
      <c r="A270" s="17"/>
      <c r="B270" s="17"/>
      <c r="C270" s="132"/>
      <c r="D270" s="132"/>
      <c r="E270" s="133"/>
      <c r="F270" s="132"/>
      <c r="G270" s="134"/>
      <c r="H270" s="134"/>
      <c r="I270" s="135"/>
      <c r="J270" s="17"/>
      <c r="K270" s="17"/>
      <c r="L270" s="17"/>
      <c r="M270" s="17"/>
      <c r="N270" s="17"/>
      <c r="O270" s="17"/>
      <c r="P270" s="17"/>
      <c r="Q270" s="17"/>
      <c r="R270" s="17"/>
      <c r="S270" s="17"/>
      <c r="T270" s="17"/>
      <c r="U270" s="17"/>
      <c r="V270" s="17"/>
      <c r="W270" s="17"/>
      <c r="X270" s="17"/>
      <c r="Y270" s="17"/>
      <c r="Z270" s="17"/>
      <c r="AA270" s="17"/>
      <c r="AB270" s="17"/>
    </row>
    <row r="271" spans="1:28" ht="15.75" hidden="1" customHeight="1">
      <c r="A271" s="17"/>
      <c r="B271" s="17"/>
      <c r="C271" s="132"/>
      <c r="D271" s="132"/>
      <c r="E271" s="133"/>
      <c r="F271" s="132"/>
      <c r="G271" s="134"/>
      <c r="H271" s="134"/>
      <c r="I271" s="135"/>
      <c r="J271" s="17"/>
      <c r="K271" s="17"/>
      <c r="L271" s="17"/>
      <c r="M271" s="17"/>
      <c r="N271" s="17"/>
      <c r="O271" s="17"/>
      <c r="P271" s="17"/>
      <c r="Q271" s="17"/>
      <c r="R271" s="17"/>
      <c r="S271" s="17"/>
      <c r="T271" s="17"/>
      <c r="U271" s="17"/>
      <c r="V271" s="17"/>
      <c r="W271" s="17"/>
      <c r="X271" s="17"/>
      <c r="Y271" s="17"/>
      <c r="Z271" s="17"/>
      <c r="AA271" s="17"/>
      <c r="AB271" s="17"/>
    </row>
    <row r="272" spans="1:28" ht="15.75" hidden="1" customHeight="1">
      <c r="A272" s="17"/>
      <c r="B272" s="17"/>
      <c r="C272" s="132"/>
      <c r="D272" s="132"/>
      <c r="E272" s="133"/>
      <c r="F272" s="132"/>
      <c r="G272" s="134"/>
      <c r="H272" s="134"/>
      <c r="I272" s="135"/>
      <c r="J272" s="17"/>
      <c r="K272" s="17"/>
      <c r="L272" s="17"/>
      <c r="M272" s="17"/>
      <c r="N272" s="17"/>
      <c r="O272" s="17"/>
      <c r="P272" s="17"/>
      <c r="Q272" s="17"/>
      <c r="R272" s="17"/>
      <c r="S272" s="17"/>
      <c r="T272" s="17"/>
      <c r="U272" s="17"/>
      <c r="V272" s="17"/>
      <c r="W272" s="17"/>
      <c r="X272" s="17"/>
      <c r="Y272" s="17"/>
      <c r="Z272" s="17"/>
      <c r="AA272" s="17"/>
      <c r="AB272" s="17"/>
    </row>
    <row r="273" spans="1:28" ht="15.75" hidden="1" customHeight="1">
      <c r="A273" s="17"/>
      <c r="B273" s="17"/>
      <c r="C273" s="132"/>
      <c r="D273" s="132"/>
      <c r="E273" s="133"/>
      <c r="F273" s="132"/>
      <c r="G273" s="134"/>
      <c r="H273" s="134"/>
      <c r="I273" s="135"/>
      <c r="J273" s="17"/>
      <c r="K273" s="17"/>
      <c r="L273" s="17"/>
      <c r="M273" s="17"/>
      <c r="N273" s="17"/>
      <c r="O273" s="17"/>
      <c r="P273" s="17"/>
      <c r="Q273" s="17"/>
      <c r="R273" s="17"/>
      <c r="S273" s="17"/>
      <c r="T273" s="17"/>
      <c r="U273" s="17"/>
      <c r="V273" s="17"/>
      <c r="W273" s="17"/>
      <c r="X273" s="17"/>
      <c r="Y273" s="17"/>
      <c r="Z273" s="17"/>
      <c r="AA273" s="17"/>
      <c r="AB273" s="17"/>
    </row>
    <row r="274" spans="1:28" ht="15.75" hidden="1" customHeight="1">
      <c r="A274" s="17"/>
      <c r="B274" s="17"/>
      <c r="C274" s="132"/>
      <c r="D274" s="132"/>
      <c r="E274" s="133"/>
      <c r="F274" s="132"/>
      <c r="G274" s="134"/>
      <c r="H274" s="134"/>
      <c r="I274" s="135"/>
      <c r="J274" s="17"/>
      <c r="K274" s="17"/>
      <c r="L274" s="17"/>
      <c r="M274" s="17"/>
      <c r="N274" s="17"/>
      <c r="O274" s="17"/>
      <c r="P274" s="17"/>
      <c r="Q274" s="17"/>
      <c r="R274" s="17"/>
      <c r="S274" s="17"/>
      <c r="T274" s="17"/>
      <c r="U274" s="17"/>
      <c r="V274" s="17"/>
      <c r="W274" s="17"/>
      <c r="X274" s="17"/>
      <c r="Y274" s="17"/>
      <c r="Z274" s="17"/>
      <c r="AA274" s="17"/>
      <c r="AB274" s="17"/>
    </row>
    <row r="275" spans="1:28" ht="15.75" hidden="1" customHeight="1">
      <c r="A275" s="17"/>
      <c r="B275" s="17"/>
      <c r="C275" s="132"/>
      <c r="D275" s="132"/>
      <c r="E275" s="133"/>
      <c r="F275" s="132"/>
      <c r="G275" s="134"/>
      <c r="H275" s="134"/>
      <c r="I275" s="135"/>
      <c r="J275" s="17"/>
      <c r="K275" s="17"/>
      <c r="L275" s="17"/>
      <c r="M275" s="17"/>
      <c r="N275" s="17"/>
      <c r="O275" s="17"/>
      <c r="P275" s="17"/>
      <c r="Q275" s="17"/>
      <c r="R275" s="17"/>
      <c r="S275" s="17"/>
      <c r="T275" s="17"/>
      <c r="U275" s="17"/>
      <c r="V275" s="17"/>
      <c r="W275" s="17"/>
      <c r="X275" s="17"/>
      <c r="Y275" s="17"/>
      <c r="Z275" s="17"/>
      <c r="AA275" s="17"/>
      <c r="AB275" s="17"/>
    </row>
    <row r="276" spans="1:28" ht="15.75" hidden="1" customHeight="1">
      <c r="A276" s="17"/>
      <c r="B276" s="17"/>
      <c r="C276" s="132"/>
      <c r="D276" s="132"/>
      <c r="E276" s="133"/>
      <c r="F276" s="132"/>
      <c r="G276" s="134"/>
      <c r="H276" s="134"/>
      <c r="I276" s="135"/>
      <c r="J276" s="17"/>
      <c r="K276" s="17"/>
      <c r="L276" s="17"/>
      <c r="M276" s="17"/>
      <c r="N276" s="17"/>
      <c r="O276" s="17"/>
      <c r="P276" s="17"/>
      <c r="Q276" s="17"/>
      <c r="R276" s="17"/>
      <c r="S276" s="17"/>
      <c r="T276" s="17"/>
      <c r="U276" s="17"/>
      <c r="V276" s="17"/>
      <c r="W276" s="17"/>
      <c r="X276" s="17"/>
      <c r="Y276" s="17"/>
      <c r="Z276" s="17"/>
      <c r="AA276" s="17"/>
      <c r="AB276" s="17"/>
    </row>
    <row r="277" spans="1:28" ht="15.75" hidden="1" customHeight="1">
      <c r="A277" s="17"/>
      <c r="B277" s="17"/>
      <c r="C277" s="132"/>
      <c r="D277" s="132"/>
      <c r="E277" s="133"/>
      <c r="F277" s="132"/>
      <c r="G277" s="134"/>
      <c r="H277" s="134"/>
      <c r="I277" s="135"/>
      <c r="J277" s="17"/>
      <c r="K277" s="17"/>
      <c r="L277" s="17"/>
      <c r="M277" s="17"/>
      <c r="N277" s="17"/>
      <c r="O277" s="17"/>
      <c r="P277" s="17"/>
      <c r="Q277" s="17"/>
      <c r="R277" s="17"/>
      <c r="S277" s="17"/>
      <c r="T277" s="17"/>
      <c r="U277" s="17"/>
      <c r="V277" s="17"/>
      <c r="W277" s="17"/>
      <c r="X277" s="17"/>
      <c r="Y277" s="17"/>
      <c r="Z277" s="17"/>
      <c r="AA277" s="17"/>
      <c r="AB277" s="17"/>
    </row>
    <row r="278" spans="1:28" ht="15.75" hidden="1" customHeight="1">
      <c r="A278" s="17"/>
      <c r="B278" s="17"/>
      <c r="C278" s="132"/>
      <c r="D278" s="132"/>
      <c r="E278" s="133"/>
      <c r="F278" s="132"/>
      <c r="G278" s="134"/>
      <c r="H278" s="134"/>
      <c r="I278" s="135"/>
      <c r="J278" s="17"/>
      <c r="K278" s="17"/>
      <c r="L278" s="17"/>
      <c r="M278" s="17"/>
      <c r="N278" s="17"/>
      <c r="O278" s="17"/>
      <c r="P278" s="17"/>
      <c r="Q278" s="17"/>
      <c r="R278" s="17"/>
      <c r="S278" s="17"/>
      <c r="T278" s="17"/>
      <c r="U278" s="17"/>
      <c r="V278" s="17"/>
      <c r="W278" s="17"/>
      <c r="X278" s="17"/>
      <c r="Y278" s="17"/>
      <c r="Z278" s="17"/>
      <c r="AA278" s="17"/>
      <c r="AB278" s="17"/>
    </row>
    <row r="279" spans="1:28" ht="15.75" hidden="1" customHeight="1">
      <c r="A279" s="17"/>
      <c r="B279" s="17"/>
      <c r="C279" s="132"/>
      <c r="D279" s="132"/>
      <c r="E279" s="133"/>
      <c r="F279" s="132"/>
      <c r="G279" s="134"/>
      <c r="H279" s="134"/>
      <c r="I279" s="135"/>
      <c r="J279" s="17"/>
      <c r="K279" s="17"/>
      <c r="L279" s="17"/>
      <c r="M279" s="17"/>
      <c r="N279" s="17"/>
      <c r="O279" s="17"/>
      <c r="P279" s="17"/>
      <c r="Q279" s="17"/>
      <c r="R279" s="17"/>
      <c r="S279" s="17"/>
      <c r="T279" s="17"/>
      <c r="U279" s="17"/>
      <c r="V279" s="17"/>
      <c r="W279" s="17"/>
      <c r="X279" s="17"/>
      <c r="Y279" s="17"/>
      <c r="Z279" s="17"/>
      <c r="AA279" s="17"/>
      <c r="AB279" s="17"/>
    </row>
    <row r="280" spans="1:28" ht="15.75" hidden="1" customHeight="1">
      <c r="A280" s="17"/>
      <c r="B280" s="17"/>
      <c r="C280" s="132"/>
      <c r="D280" s="132"/>
      <c r="E280" s="133"/>
      <c r="F280" s="132"/>
      <c r="G280" s="134"/>
      <c r="H280" s="134"/>
      <c r="I280" s="135"/>
      <c r="J280" s="17"/>
      <c r="K280" s="17"/>
      <c r="L280" s="17"/>
      <c r="M280" s="17"/>
      <c r="N280" s="17"/>
      <c r="O280" s="17"/>
      <c r="P280" s="17"/>
      <c r="Q280" s="17"/>
      <c r="R280" s="17"/>
      <c r="S280" s="17"/>
      <c r="T280" s="17"/>
      <c r="U280" s="17"/>
      <c r="V280" s="17"/>
      <c r="W280" s="17"/>
      <c r="X280" s="17"/>
      <c r="Y280" s="17"/>
      <c r="Z280" s="17"/>
      <c r="AA280" s="17"/>
      <c r="AB280" s="17"/>
    </row>
    <row r="281" spans="1:28" ht="15.75" hidden="1" customHeight="1">
      <c r="A281" s="17"/>
      <c r="B281" s="17"/>
      <c r="C281" s="132"/>
      <c r="D281" s="132"/>
      <c r="E281" s="133"/>
      <c r="F281" s="132"/>
      <c r="G281" s="134"/>
      <c r="H281" s="134"/>
      <c r="I281" s="135"/>
      <c r="J281" s="17"/>
      <c r="K281" s="17"/>
      <c r="L281" s="17"/>
      <c r="M281" s="17"/>
      <c r="N281" s="17"/>
      <c r="O281" s="17"/>
      <c r="P281" s="17"/>
      <c r="Q281" s="17"/>
      <c r="R281" s="17"/>
      <c r="S281" s="17"/>
      <c r="T281" s="17"/>
      <c r="U281" s="17"/>
      <c r="V281" s="17"/>
      <c r="W281" s="17"/>
      <c r="X281" s="17"/>
      <c r="Y281" s="17"/>
      <c r="Z281" s="17"/>
      <c r="AA281" s="17"/>
      <c r="AB281" s="17"/>
    </row>
    <row r="282" spans="1:28" ht="15.75" hidden="1" customHeight="1">
      <c r="A282" s="17"/>
      <c r="B282" s="17"/>
      <c r="C282" s="132"/>
      <c r="D282" s="132"/>
      <c r="E282" s="133"/>
      <c r="F282" s="132"/>
      <c r="G282" s="134"/>
      <c r="H282" s="134"/>
      <c r="I282" s="135"/>
      <c r="J282" s="17"/>
      <c r="K282" s="17"/>
      <c r="L282" s="17"/>
      <c r="M282" s="17"/>
      <c r="N282" s="17"/>
      <c r="O282" s="17"/>
      <c r="P282" s="17"/>
      <c r="Q282" s="17"/>
      <c r="R282" s="17"/>
      <c r="S282" s="17"/>
      <c r="T282" s="17"/>
      <c r="U282" s="17"/>
      <c r="V282" s="17"/>
      <c r="W282" s="17"/>
      <c r="X282" s="17"/>
      <c r="Y282" s="17"/>
      <c r="Z282" s="17"/>
      <c r="AA282" s="17"/>
      <c r="AB282" s="17"/>
    </row>
    <row r="283" spans="1:28" ht="15.75" hidden="1" customHeight="1">
      <c r="A283" s="17"/>
      <c r="B283" s="17"/>
      <c r="C283" s="132"/>
      <c r="D283" s="132"/>
      <c r="E283" s="133"/>
      <c r="F283" s="132"/>
      <c r="G283" s="134"/>
      <c r="H283" s="134"/>
      <c r="I283" s="135"/>
      <c r="J283" s="17"/>
      <c r="K283" s="17"/>
      <c r="L283" s="17"/>
      <c r="M283" s="17"/>
      <c r="N283" s="17"/>
      <c r="O283" s="17"/>
      <c r="P283" s="17"/>
      <c r="Q283" s="17"/>
      <c r="R283" s="17"/>
      <c r="S283" s="17"/>
      <c r="T283" s="17"/>
      <c r="U283" s="17"/>
      <c r="V283" s="17"/>
      <c r="W283" s="17"/>
      <c r="X283" s="17"/>
      <c r="Y283" s="17"/>
      <c r="Z283" s="17"/>
      <c r="AA283" s="17"/>
      <c r="AB283" s="17"/>
    </row>
    <row r="284" spans="1:28" ht="15.75" hidden="1" customHeight="1">
      <c r="A284" s="17"/>
      <c r="B284" s="17"/>
      <c r="C284" s="132"/>
      <c r="D284" s="132"/>
      <c r="E284" s="133"/>
      <c r="F284" s="132"/>
      <c r="G284" s="134"/>
      <c r="H284" s="134"/>
      <c r="I284" s="135"/>
      <c r="J284" s="17"/>
      <c r="K284" s="17"/>
      <c r="L284" s="17"/>
      <c r="M284" s="17"/>
      <c r="N284" s="17"/>
      <c r="O284" s="17"/>
      <c r="P284" s="17"/>
      <c r="Q284" s="17"/>
      <c r="R284" s="17"/>
      <c r="S284" s="17"/>
      <c r="T284" s="17"/>
      <c r="U284" s="17"/>
      <c r="V284" s="17"/>
      <c r="W284" s="17"/>
      <c r="X284" s="17"/>
      <c r="Y284" s="17"/>
      <c r="Z284" s="17"/>
      <c r="AA284" s="17"/>
      <c r="AB284" s="17"/>
    </row>
    <row r="285" spans="1:28" ht="15.75" hidden="1" customHeight="1">
      <c r="A285" s="17"/>
      <c r="B285" s="17"/>
      <c r="C285" s="132"/>
      <c r="D285" s="132"/>
      <c r="E285" s="133"/>
      <c r="F285" s="132"/>
      <c r="G285" s="134"/>
      <c r="H285" s="134"/>
      <c r="I285" s="135"/>
      <c r="J285" s="17"/>
      <c r="K285" s="17"/>
      <c r="L285" s="17"/>
      <c r="M285" s="17"/>
      <c r="N285" s="17"/>
      <c r="O285" s="17"/>
      <c r="P285" s="17"/>
      <c r="Q285" s="17"/>
      <c r="R285" s="17"/>
      <c r="S285" s="17"/>
      <c r="T285" s="17"/>
      <c r="U285" s="17"/>
      <c r="V285" s="17"/>
      <c r="W285" s="17"/>
      <c r="X285" s="17"/>
      <c r="Y285" s="17"/>
      <c r="Z285" s="17"/>
      <c r="AA285" s="17"/>
      <c r="AB285" s="17"/>
    </row>
    <row r="286" spans="1:28" ht="15.75" hidden="1" customHeight="1">
      <c r="A286" s="17"/>
      <c r="B286" s="17"/>
      <c r="C286" s="132"/>
      <c r="D286" s="132"/>
      <c r="E286" s="133"/>
      <c r="F286" s="132"/>
      <c r="G286" s="134"/>
      <c r="H286" s="134"/>
      <c r="I286" s="135"/>
      <c r="J286" s="17"/>
      <c r="K286" s="17"/>
      <c r="L286" s="17"/>
      <c r="M286" s="17"/>
      <c r="N286" s="17"/>
      <c r="O286" s="17"/>
      <c r="P286" s="17"/>
      <c r="Q286" s="17"/>
      <c r="R286" s="17"/>
      <c r="S286" s="17"/>
      <c r="T286" s="17"/>
      <c r="U286" s="17"/>
      <c r="V286" s="17"/>
      <c r="W286" s="17"/>
      <c r="X286" s="17"/>
      <c r="Y286" s="17"/>
      <c r="Z286" s="17"/>
      <c r="AA286" s="17"/>
      <c r="AB286" s="17"/>
    </row>
    <row r="287" spans="1:28" ht="15.75" hidden="1" customHeight="1">
      <c r="A287" s="17"/>
      <c r="B287" s="17"/>
      <c r="C287" s="132"/>
      <c r="D287" s="132"/>
      <c r="E287" s="133"/>
      <c r="F287" s="132"/>
      <c r="G287" s="134"/>
      <c r="H287" s="134"/>
      <c r="I287" s="135"/>
      <c r="J287" s="17"/>
      <c r="K287" s="17"/>
      <c r="L287" s="17"/>
      <c r="M287" s="17"/>
      <c r="N287" s="17"/>
      <c r="O287" s="17"/>
      <c r="P287" s="17"/>
      <c r="Q287" s="17"/>
      <c r="R287" s="17"/>
      <c r="S287" s="17"/>
      <c r="T287" s="17"/>
      <c r="U287" s="17"/>
      <c r="V287" s="17"/>
      <c r="W287" s="17"/>
      <c r="X287" s="17"/>
      <c r="Y287" s="17"/>
      <c r="Z287" s="17"/>
      <c r="AA287" s="17"/>
      <c r="AB287" s="17"/>
    </row>
    <row r="288" spans="1:2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sheetData>
  <mergeCells count="121">
    <mergeCell ref="G81:G87"/>
    <mergeCell ref="H81:H87"/>
    <mergeCell ref="I81:I87"/>
    <mergeCell ref="G6:G10"/>
    <mergeCell ref="H6:H10"/>
    <mergeCell ref="I6:I10"/>
    <mergeCell ref="E7:F7"/>
    <mergeCell ref="E10:F10"/>
    <mergeCell ref="C7:C8"/>
    <mergeCell ref="C9:D9"/>
    <mergeCell ref="A1:B1"/>
    <mergeCell ref="C2:E4"/>
    <mergeCell ref="A3:B3"/>
    <mergeCell ref="A4:B4"/>
    <mergeCell ref="A6:A20"/>
    <mergeCell ref="B6:B10"/>
    <mergeCell ref="C6:D6"/>
    <mergeCell ref="E15:F15"/>
    <mergeCell ref="E16:F16"/>
    <mergeCell ref="E56:F56"/>
    <mergeCell ref="G57:G62"/>
    <mergeCell ref="H57:H62"/>
    <mergeCell ref="I57:I62"/>
    <mergeCell ref="H76:H79"/>
    <mergeCell ref="I76:I79"/>
    <mergeCell ref="G64:G69"/>
    <mergeCell ref="H64:H69"/>
    <mergeCell ref="I64:I69"/>
    <mergeCell ref="G71:G74"/>
    <mergeCell ref="H71:H74"/>
    <mergeCell ref="I71:I74"/>
    <mergeCell ref="G76:G79"/>
    <mergeCell ref="E57:F57"/>
    <mergeCell ref="C70:D70"/>
    <mergeCell ref="C71:C72"/>
    <mergeCell ref="C73:D73"/>
    <mergeCell ref="B27:B30"/>
    <mergeCell ref="B31:B35"/>
    <mergeCell ref="B21:B26"/>
    <mergeCell ref="B36:B41"/>
    <mergeCell ref="C36:D36"/>
    <mergeCell ref="C37:C38"/>
    <mergeCell ref="C39:D39"/>
    <mergeCell ref="C40:C41"/>
    <mergeCell ref="C34:D34"/>
    <mergeCell ref="C42:D42"/>
    <mergeCell ref="B42:B55"/>
    <mergeCell ref="B56:B62"/>
    <mergeCell ref="C54:C55"/>
    <mergeCell ref="C57:C59"/>
    <mergeCell ref="C31:D31"/>
    <mergeCell ref="C32:C33"/>
    <mergeCell ref="C60:D60"/>
    <mergeCell ref="C61:C62"/>
    <mergeCell ref="C53:D53"/>
    <mergeCell ref="A63:A74"/>
    <mergeCell ref="B63:B69"/>
    <mergeCell ref="B70:B74"/>
    <mergeCell ref="A75:A87"/>
    <mergeCell ref="B75:B79"/>
    <mergeCell ref="B80:B87"/>
    <mergeCell ref="C12:C13"/>
    <mergeCell ref="C14:D14"/>
    <mergeCell ref="A21:A62"/>
    <mergeCell ref="C21:D21"/>
    <mergeCell ref="C22:C24"/>
    <mergeCell ref="C29:D29"/>
    <mergeCell ref="C56:D56"/>
    <mergeCell ref="C75:D75"/>
    <mergeCell ref="C76:C77"/>
    <mergeCell ref="C78:D78"/>
    <mergeCell ref="C80:D80"/>
    <mergeCell ref="C81:C85"/>
    <mergeCell ref="C86:D86"/>
    <mergeCell ref="C63:D63"/>
    <mergeCell ref="C64:C66"/>
    <mergeCell ref="C67:D67"/>
    <mergeCell ref="C68:C69"/>
    <mergeCell ref="E35:F35"/>
    <mergeCell ref="G22:G26"/>
    <mergeCell ref="G28:G30"/>
    <mergeCell ref="H28:H30"/>
    <mergeCell ref="I28:I30"/>
    <mergeCell ref="G32:G35"/>
    <mergeCell ref="H32:H35"/>
    <mergeCell ref="I32:I35"/>
    <mergeCell ref="C43:C52"/>
    <mergeCell ref="G37:G41"/>
    <mergeCell ref="H37:H41"/>
    <mergeCell ref="I37:I41"/>
    <mergeCell ref="E42:F42"/>
    <mergeCell ref="G43:G55"/>
    <mergeCell ref="H43:H55"/>
    <mergeCell ref="I43:I55"/>
    <mergeCell ref="H22:H26"/>
    <mergeCell ref="I22:I26"/>
    <mergeCell ref="E27:F27"/>
    <mergeCell ref="E28:F28"/>
    <mergeCell ref="C25:D25"/>
    <mergeCell ref="C27:D27"/>
    <mergeCell ref="E31:F31"/>
    <mergeCell ref="E32:F32"/>
    <mergeCell ref="E34:F34"/>
    <mergeCell ref="G12:G20"/>
    <mergeCell ref="H12:H15"/>
    <mergeCell ref="I12:I15"/>
    <mergeCell ref="E13:F13"/>
    <mergeCell ref="H16:H20"/>
    <mergeCell ref="I16:I20"/>
    <mergeCell ref="E17:F17"/>
    <mergeCell ref="E18:F18"/>
    <mergeCell ref="E21:F21"/>
    <mergeCell ref="B16:B20"/>
    <mergeCell ref="C16:D16"/>
    <mergeCell ref="C17:C18"/>
    <mergeCell ref="C19:D19"/>
    <mergeCell ref="E19:F19"/>
    <mergeCell ref="E20:F20"/>
    <mergeCell ref="B11:B15"/>
    <mergeCell ref="C11:D11"/>
    <mergeCell ref="E12:F12"/>
  </mergeCells>
  <conditionalFormatting sqref="C7:C8 C10 C12 C15 C17 C20 C22:C24 C26 C28 C30 C32 C35 C37:C38 C40:C41 C43:C55 C57 C60:C61 C64 C67:C69 C71 C73:C74 C76 C78:C79 C81 C86:C87">
    <cfRule type="containsBlanks" dxfId="160" priority="1">
      <formula>LEN(TRIM(C7))=0</formula>
    </cfRule>
  </conditionalFormatting>
  <conditionalFormatting sqref="E7">
    <cfRule type="cellIs" dxfId="159" priority="2" operator="equal">
      <formula>"sim"</formula>
    </cfRule>
  </conditionalFormatting>
  <conditionalFormatting sqref="E7">
    <cfRule type="cellIs" dxfId="158" priority="3" operator="equal">
      <formula>"não"</formula>
    </cfRule>
  </conditionalFormatting>
  <conditionalFormatting sqref="C7:C8 E7 C10 E10 C12 E12:E13 C15 E15 C17 E17:E18 C20 E20 C22:C24 E22:E33 C26 C28 C30 C32 C35 E35 C37:C38 C40:C41 C43:C55 E43:E64 C57 C60:C61 C64 C67:C69 C71 C73:C74 C76 C78:C79 C81 C86:C87">
    <cfRule type="cellIs" dxfId="157" priority="4" operator="equal">
      <formula>"SIM"</formula>
    </cfRule>
  </conditionalFormatting>
  <conditionalFormatting sqref="C7:C8 E7 C10 E10 C12 E12:E13 C15 E15 C17 E17:E18 C20 E20 C22:C24 E22:E33 C26 C28 C30 C32 C35 E35 C37:C38 C40:C41 C43:C55 E43:E64 C57 C60:C61 C64 C67:C69 C71 C73:C74 C76 C78:C79 C81 C86:C87">
    <cfRule type="cellIs" dxfId="156" priority="5" operator="equal">
      <formula>"NÃO"</formula>
    </cfRule>
  </conditionalFormatting>
  <conditionalFormatting sqref="F8:F9">
    <cfRule type="cellIs" dxfId="155" priority="6" operator="equal">
      <formula>"sim"</formula>
    </cfRule>
  </conditionalFormatting>
  <conditionalFormatting sqref="F8:F9">
    <cfRule type="cellIs" dxfId="154" priority="7" operator="equal">
      <formula>"não"</formula>
    </cfRule>
  </conditionalFormatting>
  <conditionalFormatting sqref="E10">
    <cfRule type="cellIs" dxfId="153" priority="8" operator="equal">
      <formula>"sim"</formula>
    </cfRule>
  </conditionalFormatting>
  <conditionalFormatting sqref="E10">
    <cfRule type="cellIs" dxfId="152" priority="9" operator="equal">
      <formula>"não"</formula>
    </cfRule>
  </conditionalFormatting>
  <conditionalFormatting sqref="F11">
    <cfRule type="cellIs" dxfId="151" priority="10" operator="equal">
      <formula>"sim"</formula>
    </cfRule>
  </conditionalFormatting>
  <conditionalFormatting sqref="F11">
    <cfRule type="cellIs" dxfId="150" priority="11" operator="equal">
      <formula>"não"</formula>
    </cfRule>
  </conditionalFormatting>
  <conditionalFormatting sqref="E12:E13">
    <cfRule type="cellIs" dxfId="149" priority="12" operator="equal">
      <formula>"sim"</formula>
    </cfRule>
  </conditionalFormatting>
  <conditionalFormatting sqref="E12:E13">
    <cfRule type="cellIs" dxfId="148" priority="13" operator="equal">
      <formula>"não"</formula>
    </cfRule>
  </conditionalFormatting>
  <conditionalFormatting sqref="E15">
    <cfRule type="cellIs" dxfId="147" priority="14" operator="equal">
      <formula>"sim"</formula>
    </cfRule>
  </conditionalFormatting>
  <conditionalFormatting sqref="E15">
    <cfRule type="cellIs" dxfId="146" priority="15" operator="equal">
      <formula>"não"</formula>
    </cfRule>
  </conditionalFormatting>
  <conditionalFormatting sqref="E17">
    <cfRule type="cellIs" dxfId="145" priority="16" operator="equal">
      <formula>"sim"</formula>
    </cfRule>
  </conditionalFormatting>
  <conditionalFormatting sqref="E17">
    <cfRule type="cellIs" dxfId="144" priority="17" operator="equal">
      <formula>"não"</formula>
    </cfRule>
  </conditionalFormatting>
  <conditionalFormatting sqref="E18">
    <cfRule type="cellIs" dxfId="143" priority="18" operator="equal">
      <formula>"sim"</formula>
    </cfRule>
  </conditionalFormatting>
  <conditionalFormatting sqref="E18">
    <cfRule type="cellIs" dxfId="142" priority="19" operator="equal">
      <formula>"não"</formula>
    </cfRule>
  </conditionalFormatting>
  <dataValidations count="1">
    <dataValidation type="list" allowBlank="1" showErrorMessage="1" sqref="E8:E9 E11 E14 E16 E19" xr:uid="{00000000-0002-0000-0900-000000000000}">
      <formula1>$AA$6:$AA$7</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900-000001000000}">
          <x14:formula1>
            <xm:f>'KPA 2.1'!$J$14:$J$20</xm:f>
          </x14:formula1>
          <xm:sqref>E7 C10 E10 C12 E12:E13 C15 E15 C17 E17:E18 C20 E20 C22 C26 E22:F26 C28 E28 C30 E29:F30 C32 E32 E33:F33 C35 E35 C37 C40 C43 C54 E43:F55 C57 E57 C61 C64 E58:F64 C68 C71 C74 C76 C79 C81 C87</xm:sqref>
        </x14:dataValidation>
        <x14:dataValidation type="list" allowBlank="1" showInputMessage="1" showErrorMessage="1" prompt="Selecione o valor na seta ao lado" xr:uid="{00000000-0002-0000-0900-000002000000}">
          <x14:formula1>
            <xm:f>'KPA 2.1'!$J$14:$J$20</xm:f>
          </x14:formula1>
          <xm:sqref>C7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4D1"/>
  </sheetPr>
  <dimension ref="A1:AB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34.85546875" customWidth="1"/>
    <col min="3" max="3" width="18.140625" customWidth="1"/>
    <col min="4" max="4" width="79.5703125"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8" width="8.7109375" hidden="1" customWidth="1"/>
  </cols>
  <sheetData>
    <row r="1" spans="1:28" ht="15.75" customHeight="1">
      <c r="A1" s="434" t="s">
        <v>383</v>
      </c>
      <c r="B1" s="176"/>
      <c r="C1" s="76"/>
      <c r="D1" s="76"/>
      <c r="E1" s="76"/>
      <c r="F1" s="76"/>
      <c r="G1" s="76"/>
      <c r="H1" s="78"/>
      <c r="I1" s="79"/>
      <c r="J1" s="177"/>
      <c r="K1" s="178"/>
      <c r="L1" s="178"/>
      <c r="M1" s="178"/>
      <c r="N1" s="178"/>
      <c r="O1" s="178"/>
      <c r="P1" s="178"/>
      <c r="Q1" s="178"/>
      <c r="R1" s="178"/>
      <c r="S1" s="178"/>
      <c r="T1" s="178"/>
      <c r="U1" s="178"/>
      <c r="V1" s="178"/>
      <c r="W1" s="178"/>
      <c r="X1" s="178"/>
      <c r="Y1" s="178"/>
      <c r="Z1" s="178"/>
      <c r="AA1" s="178"/>
      <c r="AB1" s="178"/>
    </row>
    <row r="2" spans="1:28" ht="15.75" customHeight="1" outlineLevel="1">
      <c r="A2" s="179" t="s">
        <v>72</v>
      </c>
      <c r="B2" s="444"/>
      <c r="C2" s="283" t="s">
        <v>384</v>
      </c>
      <c r="D2" s="367"/>
      <c r="E2" s="367"/>
      <c r="F2" s="367"/>
      <c r="G2" s="367"/>
      <c r="H2" s="78"/>
      <c r="I2" s="79"/>
      <c r="J2" s="177"/>
      <c r="K2" s="178"/>
      <c r="L2" s="178"/>
      <c r="M2" s="178"/>
      <c r="N2" s="178"/>
      <c r="O2" s="178"/>
      <c r="P2" s="178"/>
      <c r="Q2" s="178"/>
      <c r="R2" s="178"/>
      <c r="S2" s="178"/>
      <c r="T2" s="178"/>
      <c r="U2" s="178"/>
      <c r="V2" s="178"/>
      <c r="W2" s="178"/>
      <c r="X2" s="178"/>
      <c r="Y2" s="178"/>
      <c r="Z2" s="178"/>
      <c r="AA2" s="178"/>
      <c r="AB2" s="178"/>
    </row>
    <row r="3" spans="1:28" ht="15.75" hidden="1" customHeight="1" outlineLevel="1">
      <c r="A3" s="339"/>
      <c r="B3" s="367"/>
      <c r="C3" s="367"/>
      <c r="D3" s="367"/>
      <c r="E3" s="367"/>
      <c r="F3" s="367"/>
      <c r="G3" s="367"/>
      <c r="H3" s="78"/>
      <c r="I3" s="79"/>
      <c r="J3" s="177"/>
      <c r="K3" s="178"/>
      <c r="L3" s="178"/>
      <c r="M3" s="178"/>
      <c r="N3" s="178"/>
      <c r="O3" s="178"/>
      <c r="P3" s="178"/>
      <c r="Q3" s="178"/>
      <c r="R3" s="178"/>
      <c r="S3" s="178"/>
      <c r="T3" s="178"/>
      <c r="U3" s="178"/>
      <c r="V3" s="178"/>
      <c r="W3" s="178"/>
      <c r="X3" s="178"/>
      <c r="Y3" s="178"/>
      <c r="Z3" s="178"/>
      <c r="AA3" s="178"/>
      <c r="AB3" s="178"/>
    </row>
    <row r="4" spans="1:28" ht="100.5" customHeight="1" outlineLevel="1">
      <c r="A4" s="340" t="s">
        <v>385</v>
      </c>
      <c r="B4" s="367"/>
      <c r="C4" s="367"/>
      <c r="D4" s="367"/>
      <c r="E4" s="367"/>
      <c r="F4" s="367"/>
      <c r="G4" s="367"/>
      <c r="H4" s="78"/>
      <c r="I4" s="79"/>
      <c r="J4" s="177"/>
      <c r="K4" s="178"/>
      <c r="L4" s="178"/>
      <c r="M4" s="178"/>
      <c r="N4" s="178"/>
      <c r="O4" s="178"/>
      <c r="P4" s="178"/>
      <c r="Q4" s="178"/>
      <c r="R4" s="178"/>
      <c r="S4" s="178"/>
      <c r="T4" s="178"/>
      <c r="U4" s="178"/>
      <c r="V4" s="178"/>
      <c r="W4" s="178"/>
      <c r="X4" s="178"/>
      <c r="Y4" s="178"/>
      <c r="Z4" s="178"/>
      <c r="AA4" s="178"/>
      <c r="AB4" s="178"/>
    </row>
    <row r="5" spans="1:28"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c r="AB5" s="87"/>
    </row>
    <row r="6" spans="1:28">
      <c r="A6" s="285" t="s">
        <v>386</v>
      </c>
      <c r="B6" s="279" t="s">
        <v>387</v>
      </c>
      <c r="C6" s="280" t="s">
        <v>101</v>
      </c>
      <c r="D6" s="400"/>
      <c r="E6" s="97"/>
      <c r="F6" s="142"/>
      <c r="G6" s="294"/>
      <c r="H6" s="294"/>
      <c r="I6" s="294"/>
      <c r="J6" s="143"/>
      <c r="K6" s="90"/>
      <c r="L6" s="90"/>
      <c r="M6" s="90"/>
      <c r="N6" s="90"/>
      <c r="O6" s="90"/>
      <c r="P6" s="90"/>
      <c r="Q6" s="90"/>
      <c r="R6" s="90"/>
      <c r="S6" s="90"/>
      <c r="T6" s="90"/>
      <c r="U6" s="90"/>
      <c r="V6" s="90"/>
      <c r="W6" s="90"/>
      <c r="X6" s="90"/>
      <c r="Y6" s="90"/>
      <c r="Z6" s="90"/>
      <c r="AA6" s="90" t="s">
        <v>110</v>
      </c>
      <c r="AB6" s="90"/>
    </row>
    <row r="7" spans="1:28" ht="27.75" customHeight="1">
      <c r="A7" s="401"/>
      <c r="B7" s="402"/>
      <c r="C7" s="128"/>
      <c r="D7" s="92" t="s">
        <v>388</v>
      </c>
      <c r="E7" s="288"/>
      <c r="F7" s="408"/>
      <c r="G7" s="403"/>
      <c r="H7" s="403"/>
      <c r="I7" s="403"/>
      <c r="J7" s="143"/>
      <c r="K7" s="90"/>
      <c r="L7" s="90"/>
      <c r="M7" s="90"/>
      <c r="N7" s="90"/>
      <c r="O7" s="90"/>
      <c r="P7" s="90"/>
      <c r="Q7" s="90"/>
      <c r="R7" s="90"/>
      <c r="S7" s="90"/>
      <c r="T7" s="90"/>
      <c r="U7" s="90"/>
      <c r="V7" s="90"/>
      <c r="W7" s="90"/>
      <c r="X7" s="90"/>
      <c r="Y7" s="90"/>
      <c r="Z7" s="90"/>
      <c r="AA7" s="90"/>
      <c r="AB7" s="90"/>
    </row>
    <row r="8" spans="1:28">
      <c r="A8" s="401"/>
      <c r="B8" s="402"/>
      <c r="C8" s="278" t="s">
        <v>106</v>
      </c>
      <c r="D8" s="421"/>
      <c r="E8" s="181"/>
      <c r="F8" s="148"/>
      <c r="G8" s="403"/>
      <c r="H8" s="403"/>
      <c r="I8" s="403"/>
      <c r="J8" s="143"/>
      <c r="K8" s="90"/>
      <c r="L8" s="90"/>
      <c r="M8" s="90"/>
      <c r="N8" s="90"/>
      <c r="O8" s="90"/>
      <c r="P8" s="90"/>
      <c r="Q8" s="90"/>
      <c r="R8" s="90"/>
      <c r="S8" s="90"/>
      <c r="T8" s="90"/>
      <c r="U8" s="90"/>
      <c r="V8" s="90"/>
      <c r="W8" s="90"/>
      <c r="X8" s="90"/>
      <c r="Y8" s="90"/>
      <c r="Z8" s="90"/>
      <c r="AA8" s="90"/>
      <c r="AB8" s="90"/>
    </row>
    <row r="9" spans="1:28" ht="40.5" customHeight="1">
      <c r="A9" s="401"/>
      <c r="B9" s="406"/>
      <c r="C9" s="128"/>
      <c r="D9" s="92" t="s">
        <v>389</v>
      </c>
      <c r="E9" s="288"/>
      <c r="F9" s="408"/>
      <c r="G9" s="403"/>
      <c r="H9" s="403"/>
      <c r="I9" s="403"/>
      <c r="J9" s="143"/>
      <c r="K9" s="90"/>
      <c r="L9" s="90"/>
      <c r="M9" s="90"/>
      <c r="N9" s="90"/>
      <c r="O9" s="90"/>
      <c r="P9" s="90"/>
      <c r="Q9" s="90"/>
      <c r="R9" s="90"/>
      <c r="S9" s="90"/>
      <c r="T9" s="90"/>
      <c r="U9" s="90"/>
      <c r="V9" s="90"/>
      <c r="W9" s="90"/>
      <c r="X9" s="90"/>
      <c r="Y9" s="90"/>
      <c r="Z9" s="90"/>
      <c r="AA9" s="90"/>
      <c r="AB9" s="90"/>
    </row>
    <row r="10" spans="1:28">
      <c r="A10" s="401"/>
      <c r="B10" s="279" t="s">
        <v>390</v>
      </c>
      <c r="C10" s="280" t="s">
        <v>101</v>
      </c>
      <c r="D10" s="400"/>
      <c r="E10" s="182"/>
      <c r="F10" s="152" t="s">
        <v>110</v>
      </c>
      <c r="G10" s="99"/>
      <c r="H10" s="99"/>
      <c r="I10" s="99"/>
      <c r="J10" s="154"/>
      <c r="K10" s="108"/>
      <c r="L10" s="108"/>
      <c r="M10" s="108"/>
      <c r="N10" s="108"/>
      <c r="O10" s="108"/>
      <c r="P10" s="108"/>
      <c r="Q10" s="108"/>
      <c r="R10" s="108"/>
      <c r="S10" s="108"/>
      <c r="T10" s="108"/>
      <c r="U10" s="108"/>
      <c r="V10" s="108"/>
      <c r="W10" s="108"/>
      <c r="X10" s="108"/>
      <c r="Y10" s="108"/>
      <c r="Z10" s="108"/>
      <c r="AA10" s="108"/>
      <c r="AB10" s="108"/>
    </row>
    <row r="11" spans="1:28" ht="27" customHeight="1">
      <c r="A11" s="401"/>
      <c r="B11" s="402"/>
      <c r="C11" s="281"/>
      <c r="D11" s="92" t="s">
        <v>391</v>
      </c>
      <c r="E11" s="288"/>
      <c r="F11" s="408"/>
      <c r="G11" s="294"/>
      <c r="H11" s="294"/>
      <c r="I11" s="294"/>
      <c r="J11" s="154"/>
      <c r="K11" s="108"/>
      <c r="L11" s="108"/>
      <c r="M11" s="108"/>
      <c r="N11" s="108"/>
      <c r="O11" s="108"/>
      <c r="P11" s="108"/>
      <c r="Q11" s="108"/>
      <c r="R11" s="108"/>
      <c r="S11" s="108"/>
      <c r="T11" s="108"/>
      <c r="U11" s="108"/>
      <c r="V11" s="108"/>
      <c r="W11" s="108"/>
      <c r="X11" s="108"/>
      <c r="Y11" s="108"/>
      <c r="Z11" s="108"/>
      <c r="AA11" s="108"/>
      <c r="AB11" s="108"/>
    </row>
    <row r="12" spans="1:28" ht="28.5" customHeight="1">
      <c r="A12" s="401"/>
      <c r="B12" s="402"/>
      <c r="C12" s="404"/>
      <c r="D12" s="92" t="s">
        <v>392</v>
      </c>
      <c r="E12" s="288"/>
      <c r="F12" s="408"/>
      <c r="G12" s="403"/>
      <c r="H12" s="403"/>
      <c r="I12" s="403"/>
      <c r="J12" s="154"/>
      <c r="K12" s="108"/>
      <c r="L12" s="108"/>
      <c r="M12" s="108"/>
      <c r="N12" s="108"/>
      <c r="O12" s="108"/>
      <c r="P12" s="108"/>
      <c r="Q12" s="108"/>
      <c r="R12" s="108"/>
      <c r="S12" s="108"/>
      <c r="T12" s="108"/>
      <c r="U12" s="108"/>
      <c r="V12" s="108"/>
      <c r="W12" s="108"/>
      <c r="X12" s="108"/>
      <c r="Y12" s="108"/>
      <c r="Z12" s="108"/>
      <c r="AA12" s="108"/>
      <c r="AB12" s="108"/>
    </row>
    <row r="13" spans="1:28" ht="29.25" customHeight="1">
      <c r="A13" s="401"/>
      <c r="B13" s="402"/>
      <c r="C13" s="404"/>
      <c r="D13" s="92" t="s">
        <v>393</v>
      </c>
      <c r="E13" s="288"/>
      <c r="F13" s="408"/>
      <c r="G13" s="403"/>
      <c r="H13" s="403"/>
      <c r="I13" s="403"/>
      <c r="J13" s="154"/>
      <c r="K13" s="108"/>
      <c r="L13" s="108"/>
      <c r="M13" s="108"/>
      <c r="N13" s="108"/>
      <c r="O13" s="108"/>
      <c r="P13" s="108"/>
      <c r="Q13" s="108"/>
      <c r="R13" s="108"/>
      <c r="S13" s="108"/>
      <c r="T13" s="108"/>
      <c r="U13" s="108"/>
      <c r="V13" s="108"/>
      <c r="W13" s="108"/>
      <c r="X13" s="108"/>
      <c r="Y13" s="108"/>
      <c r="Z13" s="108"/>
      <c r="AA13" s="108"/>
      <c r="AB13" s="108"/>
    </row>
    <row r="14" spans="1:28" ht="27" customHeight="1">
      <c r="A14" s="401"/>
      <c r="B14" s="402"/>
      <c r="C14" s="405"/>
      <c r="D14" s="92" t="s">
        <v>394</v>
      </c>
      <c r="E14" s="288"/>
      <c r="F14" s="408"/>
      <c r="G14" s="403"/>
      <c r="H14" s="403"/>
      <c r="I14" s="403"/>
      <c r="J14" s="154"/>
      <c r="K14" s="108"/>
      <c r="L14" s="108"/>
      <c r="M14" s="108"/>
      <c r="N14" s="108"/>
      <c r="O14" s="108"/>
      <c r="P14" s="108"/>
      <c r="Q14" s="108"/>
      <c r="R14" s="108"/>
      <c r="S14" s="108"/>
      <c r="T14" s="108"/>
      <c r="U14" s="108"/>
      <c r="V14" s="108"/>
      <c r="W14" s="108"/>
      <c r="X14" s="108"/>
      <c r="Y14" s="108"/>
      <c r="Z14" s="108"/>
      <c r="AA14" s="108"/>
      <c r="AB14" s="108"/>
    </row>
    <row r="15" spans="1:28">
      <c r="A15" s="401"/>
      <c r="B15" s="402"/>
      <c r="C15" s="278" t="s">
        <v>106</v>
      </c>
      <c r="D15" s="421"/>
      <c r="E15" s="183"/>
      <c r="F15" s="163"/>
      <c r="G15" s="403"/>
      <c r="H15" s="403"/>
      <c r="I15" s="403"/>
      <c r="J15" s="154"/>
      <c r="K15" s="108"/>
      <c r="L15" s="108"/>
      <c r="M15" s="108"/>
      <c r="N15" s="108"/>
      <c r="O15" s="108"/>
      <c r="P15" s="108"/>
      <c r="Q15" s="108"/>
      <c r="R15" s="108"/>
      <c r="S15" s="108"/>
      <c r="T15" s="108"/>
      <c r="U15" s="108"/>
      <c r="V15" s="108"/>
      <c r="W15" s="108"/>
      <c r="X15" s="108"/>
      <c r="Y15" s="108"/>
      <c r="Z15" s="108"/>
      <c r="AA15" s="108"/>
      <c r="AB15" s="108"/>
    </row>
    <row r="16" spans="1:28" ht="41.25" customHeight="1">
      <c r="A16" s="401"/>
      <c r="B16" s="402"/>
      <c r="C16" s="281"/>
      <c r="D16" s="92" t="s">
        <v>395</v>
      </c>
      <c r="E16" s="288"/>
      <c r="F16" s="408"/>
      <c r="G16" s="403"/>
      <c r="H16" s="403"/>
      <c r="I16" s="403"/>
      <c r="J16" s="154"/>
      <c r="K16" s="108"/>
      <c r="L16" s="108"/>
      <c r="M16" s="108"/>
      <c r="N16" s="108"/>
      <c r="O16" s="108"/>
      <c r="P16" s="108"/>
      <c r="Q16" s="108"/>
      <c r="R16" s="108"/>
      <c r="S16" s="108"/>
      <c r="T16" s="108"/>
      <c r="U16" s="108"/>
      <c r="V16" s="108"/>
      <c r="W16" s="108"/>
      <c r="X16" s="108"/>
      <c r="Y16" s="108"/>
      <c r="Z16" s="108"/>
      <c r="AA16" s="108"/>
      <c r="AB16" s="108"/>
    </row>
    <row r="17" spans="1:28" ht="29.25" customHeight="1">
      <c r="A17" s="401"/>
      <c r="B17" s="406"/>
      <c r="C17" s="405"/>
      <c r="D17" s="186" t="s">
        <v>396</v>
      </c>
      <c r="E17" s="149"/>
      <c r="F17" s="149"/>
      <c r="G17" s="403"/>
      <c r="H17" s="403"/>
      <c r="I17" s="403"/>
      <c r="J17" s="154"/>
      <c r="K17" s="108"/>
      <c r="L17" s="108"/>
      <c r="M17" s="108"/>
      <c r="N17" s="108"/>
      <c r="O17" s="108"/>
      <c r="P17" s="108"/>
      <c r="Q17" s="108"/>
      <c r="R17" s="108"/>
      <c r="S17" s="108"/>
      <c r="T17" s="108"/>
      <c r="U17" s="108"/>
      <c r="V17" s="108"/>
      <c r="W17" s="108"/>
      <c r="X17" s="108"/>
      <c r="Y17" s="108"/>
      <c r="Z17" s="108"/>
      <c r="AA17" s="108"/>
      <c r="AB17" s="108"/>
    </row>
    <row r="18" spans="1:28">
      <c r="A18" s="401"/>
      <c r="B18" s="279" t="s">
        <v>397</v>
      </c>
      <c r="C18" s="280" t="s">
        <v>101</v>
      </c>
      <c r="D18" s="400"/>
      <c r="E18" s="324"/>
      <c r="F18" s="414"/>
      <c r="G18" s="99"/>
      <c r="H18" s="99"/>
      <c r="I18" s="99"/>
      <c r="J18" s="154"/>
      <c r="K18" s="108"/>
      <c r="L18" s="108"/>
      <c r="M18" s="108"/>
      <c r="N18" s="108"/>
      <c r="O18" s="108"/>
      <c r="P18" s="108"/>
      <c r="Q18" s="108"/>
      <c r="R18" s="108"/>
      <c r="S18" s="108"/>
      <c r="T18" s="108"/>
      <c r="U18" s="108"/>
      <c r="V18" s="108"/>
      <c r="W18" s="108"/>
      <c r="X18" s="108"/>
      <c r="Y18" s="108"/>
      <c r="Z18" s="108"/>
      <c r="AA18" s="108"/>
      <c r="AB18" s="108"/>
    </row>
    <row r="19" spans="1:28" ht="27" customHeight="1">
      <c r="A19" s="401"/>
      <c r="B19" s="402"/>
      <c r="C19" s="281"/>
      <c r="D19" s="92" t="s">
        <v>398</v>
      </c>
      <c r="E19" s="288"/>
      <c r="F19" s="408"/>
      <c r="G19" s="295"/>
      <c r="H19" s="295"/>
      <c r="I19" s="295"/>
      <c r="J19" s="154"/>
      <c r="K19" s="108"/>
      <c r="L19" s="108"/>
      <c r="M19" s="108"/>
      <c r="N19" s="108"/>
      <c r="O19" s="108"/>
      <c r="P19" s="108"/>
      <c r="Q19" s="108"/>
      <c r="R19" s="108"/>
      <c r="S19" s="108"/>
      <c r="T19" s="108"/>
      <c r="U19" s="108"/>
      <c r="V19" s="108"/>
      <c r="W19" s="108"/>
      <c r="X19" s="108"/>
      <c r="Y19" s="108"/>
      <c r="Z19" s="108"/>
      <c r="AA19" s="108"/>
      <c r="AB19" s="108"/>
    </row>
    <row r="20" spans="1:28" ht="28.5" customHeight="1">
      <c r="A20" s="401"/>
      <c r="B20" s="402"/>
      <c r="C20" s="405"/>
      <c r="D20" s="92" t="s">
        <v>399</v>
      </c>
      <c r="E20" s="288"/>
      <c r="F20" s="408"/>
      <c r="G20" s="403"/>
      <c r="H20" s="403"/>
      <c r="I20" s="403"/>
      <c r="J20" s="154"/>
      <c r="K20" s="108"/>
      <c r="L20" s="108"/>
      <c r="M20" s="108"/>
      <c r="N20" s="108"/>
      <c r="O20" s="108"/>
      <c r="P20" s="108"/>
      <c r="Q20" s="108"/>
      <c r="R20" s="108"/>
      <c r="S20" s="108"/>
      <c r="T20" s="108"/>
      <c r="U20" s="108"/>
      <c r="V20" s="108"/>
      <c r="W20" s="108"/>
      <c r="X20" s="108"/>
      <c r="Y20" s="108"/>
      <c r="Z20" s="108"/>
      <c r="AA20" s="108"/>
      <c r="AB20" s="108"/>
    </row>
    <row r="21" spans="1:28" ht="15.75" customHeight="1">
      <c r="A21" s="401"/>
      <c r="B21" s="402"/>
      <c r="C21" s="278" t="s">
        <v>106</v>
      </c>
      <c r="D21" s="421"/>
      <c r="E21" s="322"/>
      <c r="F21" s="408"/>
      <c r="G21" s="403"/>
      <c r="H21" s="403"/>
      <c r="I21" s="403"/>
      <c r="J21" s="154"/>
      <c r="K21" s="108"/>
      <c r="L21" s="108"/>
      <c r="M21" s="108"/>
      <c r="N21" s="108"/>
      <c r="O21" s="108"/>
      <c r="P21" s="108"/>
      <c r="Q21" s="108"/>
      <c r="R21" s="108"/>
      <c r="S21" s="108"/>
      <c r="T21" s="108"/>
      <c r="U21" s="108"/>
      <c r="V21" s="108"/>
      <c r="W21" s="108"/>
      <c r="X21" s="108"/>
      <c r="Y21" s="108"/>
      <c r="Z21" s="108"/>
      <c r="AA21" s="108"/>
      <c r="AB21" s="108"/>
    </row>
    <row r="22" spans="1:28" ht="27.75" customHeight="1">
      <c r="A22" s="401"/>
      <c r="B22" s="406"/>
      <c r="C22" s="128"/>
      <c r="D22" s="92" t="s">
        <v>400</v>
      </c>
      <c r="E22" s="288"/>
      <c r="F22" s="408"/>
      <c r="G22" s="411"/>
      <c r="H22" s="411"/>
      <c r="I22" s="411"/>
      <c r="J22" s="17"/>
      <c r="K22" s="17"/>
      <c r="L22" s="17"/>
      <c r="M22" s="17"/>
      <c r="N22" s="17"/>
      <c r="O22" s="17"/>
      <c r="P22" s="17"/>
      <c r="Q22" s="17"/>
      <c r="R22" s="17"/>
      <c r="S22" s="17"/>
      <c r="T22" s="17"/>
      <c r="U22" s="17"/>
      <c r="V22" s="17"/>
      <c r="W22" s="17"/>
      <c r="X22" s="17"/>
      <c r="Y22" s="17"/>
      <c r="Z22" s="17"/>
      <c r="AA22" s="17"/>
      <c r="AB22" s="17"/>
    </row>
    <row r="23" spans="1:28" ht="15.75" customHeight="1">
      <c r="A23" s="401"/>
      <c r="B23" s="279" t="s">
        <v>401</v>
      </c>
      <c r="C23" s="280" t="s">
        <v>101</v>
      </c>
      <c r="D23" s="400"/>
      <c r="E23" s="198"/>
      <c r="F23" s="198"/>
      <c r="G23" s="210"/>
      <c r="H23" s="210"/>
      <c r="I23" s="210"/>
      <c r="J23" s="17"/>
      <c r="K23" s="17"/>
      <c r="L23" s="17"/>
      <c r="M23" s="17"/>
      <c r="N23" s="17"/>
      <c r="O23" s="17"/>
      <c r="P23" s="17"/>
      <c r="Q23" s="17"/>
      <c r="R23" s="17"/>
      <c r="S23" s="17"/>
      <c r="T23" s="17"/>
      <c r="U23" s="17"/>
      <c r="V23" s="17"/>
      <c r="W23" s="17"/>
      <c r="X23" s="17"/>
      <c r="Y23" s="17"/>
      <c r="Z23" s="17"/>
      <c r="AA23" s="17"/>
      <c r="AB23" s="17"/>
    </row>
    <row r="24" spans="1:28" ht="29.25" customHeight="1">
      <c r="A24" s="401"/>
      <c r="B24" s="402"/>
      <c r="C24" s="281"/>
      <c r="D24" s="92" t="s">
        <v>402</v>
      </c>
      <c r="E24" s="198"/>
      <c r="F24" s="198"/>
      <c r="G24" s="294"/>
      <c r="H24" s="294"/>
      <c r="I24" s="294"/>
      <c r="J24" s="17"/>
      <c r="K24" s="17"/>
      <c r="L24" s="17"/>
      <c r="M24" s="17"/>
      <c r="N24" s="17"/>
      <c r="O24" s="17"/>
      <c r="P24" s="17"/>
      <c r="Q24" s="17"/>
      <c r="R24" s="17"/>
      <c r="S24" s="17"/>
      <c r="T24" s="17"/>
      <c r="U24" s="17"/>
      <c r="V24" s="17"/>
      <c r="W24" s="17"/>
      <c r="X24" s="17"/>
      <c r="Y24" s="17"/>
      <c r="Z24" s="17"/>
      <c r="AA24" s="17"/>
      <c r="AB24" s="17"/>
    </row>
    <row r="25" spans="1:28" ht="28.5" customHeight="1">
      <c r="A25" s="401"/>
      <c r="B25" s="402"/>
      <c r="C25" s="404"/>
      <c r="D25" s="92" t="s">
        <v>403</v>
      </c>
      <c r="E25" s="198"/>
      <c r="F25" s="198"/>
      <c r="G25" s="403"/>
      <c r="H25" s="403"/>
      <c r="I25" s="403"/>
      <c r="J25" s="17"/>
      <c r="K25" s="17"/>
      <c r="L25" s="17"/>
      <c r="M25" s="17"/>
      <c r="N25" s="17"/>
      <c r="O25" s="17"/>
      <c r="P25" s="17"/>
      <c r="Q25" s="17"/>
      <c r="R25" s="17"/>
      <c r="S25" s="17"/>
      <c r="T25" s="17"/>
      <c r="U25" s="17"/>
      <c r="V25" s="17"/>
      <c r="W25" s="17"/>
      <c r="X25" s="17"/>
      <c r="Y25" s="17"/>
      <c r="Z25" s="17"/>
      <c r="AA25" s="17"/>
      <c r="AB25" s="17"/>
    </row>
    <row r="26" spans="1:28" ht="27.75" customHeight="1">
      <c r="A26" s="401"/>
      <c r="B26" s="402"/>
      <c r="C26" s="404"/>
      <c r="D26" s="92" t="s">
        <v>404</v>
      </c>
      <c r="E26" s="198"/>
      <c r="F26" s="198"/>
      <c r="G26" s="403"/>
      <c r="H26" s="403"/>
      <c r="I26" s="403"/>
      <c r="J26" s="17"/>
      <c r="K26" s="17"/>
      <c r="L26" s="17"/>
      <c r="M26" s="17"/>
      <c r="N26" s="17"/>
      <c r="O26" s="17"/>
      <c r="P26" s="17"/>
      <c r="Q26" s="17"/>
      <c r="R26" s="17"/>
      <c r="S26" s="17"/>
      <c r="T26" s="17"/>
      <c r="U26" s="17"/>
      <c r="V26" s="17"/>
      <c r="W26" s="17"/>
      <c r="X26" s="17"/>
      <c r="Y26" s="17"/>
      <c r="Z26" s="17"/>
      <c r="AA26" s="17"/>
      <c r="AB26" s="17"/>
    </row>
    <row r="27" spans="1:28" ht="27.75" customHeight="1">
      <c r="A27" s="401"/>
      <c r="B27" s="402"/>
      <c r="C27" s="404"/>
      <c r="D27" s="92" t="s">
        <v>405</v>
      </c>
      <c r="E27" s="198"/>
      <c r="F27" s="198"/>
      <c r="G27" s="403"/>
      <c r="H27" s="403"/>
      <c r="I27" s="403"/>
      <c r="J27" s="17"/>
      <c r="K27" s="17"/>
      <c r="L27" s="17"/>
      <c r="M27" s="17"/>
      <c r="N27" s="17"/>
      <c r="O27" s="17"/>
      <c r="P27" s="17"/>
      <c r="Q27" s="17"/>
      <c r="R27" s="17"/>
      <c r="S27" s="17"/>
      <c r="T27" s="17"/>
      <c r="U27" s="17"/>
      <c r="V27" s="17"/>
      <c r="W27" s="17"/>
      <c r="X27" s="17"/>
      <c r="Y27" s="17"/>
      <c r="Z27" s="17"/>
      <c r="AA27" s="17"/>
      <c r="AB27" s="17"/>
    </row>
    <row r="28" spans="1:28" ht="15.75" customHeight="1">
      <c r="A28" s="401"/>
      <c r="B28" s="402"/>
      <c r="C28" s="278" t="s">
        <v>106</v>
      </c>
      <c r="D28" s="421"/>
      <c r="E28" s="198"/>
      <c r="F28" s="198"/>
      <c r="G28" s="403"/>
      <c r="H28" s="403"/>
      <c r="I28" s="403"/>
      <c r="J28" s="17"/>
      <c r="K28" s="17"/>
      <c r="L28" s="17"/>
      <c r="M28" s="17"/>
      <c r="N28" s="17"/>
      <c r="O28" s="17"/>
      <c r="P28" s="17"/>
      <c r="Q28" s="17"/>
      <c r="R28" s="17"/>
      <c r="S28" s="17"/>
      <c r="T28" s="17"/>
      <c r="U28" s="17"/>
      <c r="V28" s="17"/>
      <c r="W28" s="17"/>
      <c r="X28" s="17"/>
      <c r="Y28" s="17"/>
      <c r="Z28" s="17"/>
      <c r="AA28" s="17"/>
      <c r="AB28" s="17"/>
    </row>
    <row r="29" spans="1:28" ht="27" customHeight="1">
      <c r="A29" s="401"/>
      <c r="B29" s="402"/>
      <c r="C29" s="300"/>
      <c r="D29" s="92" t="s">
        <v>406</v>
      </c>
      <c r="E29" s="198"/>
      <c r="F29" s="198"/>
      <c r="G29" s="403"/>
      <c r="H29" s="403"/>
      <c r="I29" s="403"/>
      <c r="J29" s="17"/>
      <c r="K29" s="17"/>
      <c r="L29" s="17"/>
      <c r="M29" s="17"/>
      <c r="N29" s="17"/>
      <c r="O29" s="17"/>
      <c r="P29" s="17"/>
      <c r="Q29" s="17"/>
      <c r="R29" s="17"/>
      <c r="S29" s="17"/>
      <c r="T29" s="17"/>
      <c r="U29" s="17"/>
      <c r="V29" s="17"/>
      <c r="W29" s="17"/>
      <c r="X29" s="17"/>
      <c r="Y29" s="17"/>
      <c r="Z29" s="17"/>
      <c r="AA29" s="17"/>
      <c r="AB29" s="17"/>
    </row>
    <row r="30" spans="1:28" ht="27.75" customHeight="1">
      <c r="A30" s="432"/>
      <c r="B30" s="406"/>
      <c r="C30" s="404"/>
      <c r="D30" s="92" t="s">
        <v>407</v>
      </c>
      <c r="E30" s="198"/>
      <c r="F30" s="198"/>
      <c r="G30" s="403"/>
      <c r="H30" s="403"/>
      <c r="I30" s="403"/>
      <c r="J30" s="17"/>
      <c r="K30" s="17"/>
      <c r="L30" s="17"/>
      <c r="M30" s="17"/>
      <c r="N30" s="17"/>
      <c r="O30" s="17"/>
      <c r="P30" s="17"/>
      <c r="Q30" s="17"/>
      <c r="R30" s="17"/>
      <c r="S30" s="17"/>
      <c r="T30" s="17"/>
      <c r="U30" s="17"/>
      <c r="V30" s="17"/>
      <c r="W30" s="17"/>
      <c r="X30" s="17"/>
      <c r="Y30" s="17"/>
      <c r="Z30" s="17"/>
      <c r="AA30" s="17"/>
      <c r="AB30" s="17"/>
    </row>
    <row r="31" spans="1:28" ht="15.75" customHeight="1">
      <c r="A31" s="287" t="s">
        <v>408</v>
      </c>
      <c r="B31" s="286" t="s">
        <v>409</v>
      </c>
      <c r="C31" s="334" t="s">
        <v>101</v>
      </c>
      <c r="D31" s="425"/>
      <c r="E31" s="321"/>
      <c r="F31" s="435"/>
      <c r="G31" s="99"/>
      <c r="H31" s="99"/>
      <c r="I31" s="99"/>
      <c r="J31" s="17"/>
      <c r="K31" s="17"/>
      <c r="L31" s="17"/>
      <c r="M31" s="17"/>
      <c r="N31" s="17"/>
      <c r="O31" s="17"/>
      <c r="P31" s="17"/>
      <c r="Q31" s="17"/>
      <c r="R31" s="17"/>
      <c r="S31" s="17"/>
      <c r="T31" s="17"/>
      <c r="U31" s="17"/>
      <c r="V31" s="17"/>
      <c r="W31" s="17"/>
      <c r="X31" s="17"/>
      <c r="Y31" s="17"/>
      <c r="Z31" s="17"/>
      <c r="AA31" s="17"/>
      <c r="AB31" s="17"/>
    </row>
    <row r="32" spans="1:28" ht="27.75" customHeight="1">
      <c r="A32" s="401"/>
      <c r="B32" s="402"/>
      <c r="C32" s="335"/>
      <c r="D32" s="126" t="s">
        <v>410</v>
      </c>
      <c r="E32" s="149"/>
      <c r="F32" s="149"/>
      <c r="G32" s="327"/>
      <c r="H32" s="327"/>
      <c r="I32" s="327"/>
      <c r="J32" s="17"/>
      <c r="K32" s="17"/>
      <c r="L32" s="17"/>
      <c r="M32" s="17"/>
      <c r="N32" s="17"/>
      <c r="O32" s="17"/>
      <c r="P32" s="17"/>
      <c r="Q32" s="17"/>
      <c r="R32" s="17"/>
      <c r="S32" s="17"/>
      <c r="T32" s="17"/>
      <c r="U32" s="17"/>
      <c r="V32" s="17"/>
      <c r="W32" s="17"/>
      <c r="X32" s="17"/>
      <c r="Y32" s="17"/>
      <c r="Z32" s="17"/>
      <c r="AA32" s="17"/>
      <c r="AB32" s="17"/>
    </row>
    <row r="33" spans="1:28" ht="30" customHeight="1">
      <c r="A33" s="401"/>
      <c r="B33" s="402"/>
      <c r="C33" s="419"/>
      <c r="D33" s="126" t="s">
        <v>411</v>
      </c>
      <c r="E33" s="149"/>
      <c r="F33" s="149"/>
      <c r="G33" s="403"/>
      <c r="H33" s="403"/>
      <c r="I33" s="403"/>
      <c r="J33" s="17"/>
      <c r="K33" s="17"/>
      <c r="L33" s="17"/>
      <c r="M33" s="17"/>
      <c r="N33" s="17"/>
      <c r="O33" s="17"/>
      <c r="P33" s="17"/>
      <c r="Q33" s="17"/>
      <c r="R33" s="17"/>
      <c r="S33" s="17"/>
      <c r="T33" s="17"/>
      <c r="U33" s="17"/>
      <c r="V33" s="17"/>
      <c r="W33" s="17"/>
      <c r="X33" s="17"/>
      <c r="Y33" s="17"/>
      <c r="Z33" s="17"/>
      <c r="AA33" s="17"/>
      <c r="AB33" s="17"/>
    </row>
    <row r="34" spans="1:28" ht="15.75" customHeight="1">
      <c r="A34" s="401"/>
      <c r="B34" s="402"/>
      <c r="C34" s="278" t="s">
        <v>106</v>
      </c>
      <c r="D34" s="421"/>
      <c r="E34" s="149"/>
      <c r="F34" s="149"/>
      <c r="G34" s="403"/>
      <c r="H34" s="403"/>
      <c r="I34" s="403"/>
      <c r="J34" s="17"/>
      <c r="K34" s="17"/>
      <c r="L34" s="17"/>
      <c r="M34" s="17"/>
      <c r="N34" s="17"/>
      <c r="O34" s="17"/>
      <c r="P34" s="17"/>
      <c r="Q34" s="17"/>
      <c r="R34" s="17"/>
      <c r="S34" s="17"/>
      <c r="T34" s="17"/>
      <c r="U34" s="17"/>
      <c r="V34" s="17"/>
      <c r="W34" s="17"/>
      <c r="X34" s="17"/>
      <c r="Y34" s="17"/>
      <c r="Z34" s="17"/>
      <c r="AA34" s="17"/>
      <c r="AB34" s="17"/>
    </row>
    <row r="35" spans="1:28" ht="39" customHeight="1">
      <c r="A35" s="401"/>
      <c r="B35" s="402"/>
      <c r="C35" s="281"/>
      <c r="D35" s="126" t="s">
        <v>412</v>
      </c>
      <c r="E35" s="149"/>
      <c r="F35" s="149"/>
      <c r="G35" s="403"/>
      <c r="H35" s="403"/>
      <c r="I35" s="403"/>
      <c r="J35" s="17"/>
      <c r="K35" s="17"/>
      <c r="L35" s="17"/>
      <c r="M35" s="17"/>
      <c r="N35" s="17"/>
      <c r="O35" s="17"/>
      <c r="P35" s="17"/>
      <c r="Q35" s="17"/>
      <c r="R35" s="17"/>
      <c r="S35" s="17"/>
      <c r="T35" s="17"/>
      <c r="U35" s="17"/>
      <c r="V35" s="17"/>
      <c r="W35" s="17"/>
      <c r="X35" s="17"/>
      <c r="Y35" s="17"/>
      <c r="Z35" s="17"/>
      <c r="AA35" s="17"/>
      <c r="AB35" s="17"/>
    </row>
    <row r="36" spans="1:28" ht="28.5" customHeight="1">
      <c r="A36" s="401"/>
      <c r="B36" s="406"/>
      <c r="C36" s="405"/>
      <c r="D36" s="126" t="s">
        <v>413</v>
      </c>
      <c r="E36" s="288"/>
      <c r="F36" s="408"/>
      <c r="G36" s="403"/>
      <c r="H36" s="403"/>
      <c r="I36" s="403"/>
      <c r="J36" s="17"/>
      <c r="K36" s="17"/>
      <c r="L36" s="17"/>
      <c r="M36" s="17"/>
      <c r="N36" s="17"/>
      <c r="O36" s="17"/>
      <c r="P36" s="17"/>
      <c r="Q36" s="17"/>
      <c r="R36" s="17"/>
      <c r="S36" s="17"/>
      <c r="T36" s="17"/>
      <c r="U36" s="17"/>
      <c r="V36" s="17"/>
      <c r="W36" s="17"/>
      <c r="X36" s="17"/>
      <c r="Y36" s="17"/>
      <c r="Z36" s="17"/>
      <c r="AA36" s="17"/>
      <c r="AB36" s="17"/>
    </row>
    <row r="37" spans="1:28" ht="15.75" customHeight="1">
      <c r="A37" s="401"/>
      <c r="B37" s="286" t="s">
        <v>414</v>
      </c>
      <c r="C37" s="280" t="s">
        <v>101</v>
      </c>
      <c r="D37" s="400"/>
      <c r="E37" s="321"/>
      <c r="F37" s="435"/>
      <c r="G37" s="99"/>
      <c r="H37" s="99"/>
      <c r="I37" s="99"/>
      <c r="J37" s="17"/>
      <c r="K37" s="17"/>
      <c r="L37" s="17"/>
      <c r="M37" s="17"/>
      <c r="N37" s="17"/>
      <c r="O37" s="17"/>
      <c r="P37" s="17"/>
      <c r="Q37" s="17"/>
      <c r="R37" s="17"/>
      <c r="S37" s="17"/>
      <c r="T37" s="17"/>
      <c r="U37" s="17"/>
      <c r="V37" s="17"/>
      <c r="W37" s="17"/>
      <c r="X37" s="17"/>
      <c r="Y37" s="17"/>
      <c r="Z37" s="17"/>
      <c r="AA37" s="17"/>
      <c r="AB37" s="17"/>
    </row>
    <row r="38" spans="1:28" ht="15.75" customHeight="1">
      <c r="A38" s="401"/>
      <c r="B38" s="402"/>
      <c r="C38" s="281"/>
      <c r="D38" s="126" t="s">
        <v>415</v>
      </c>
      <c r="E38" s="288"/>
      <c r="F38" s="408"/>
      <c r="G38" s="291"/>
      <c r="H38" s="291"/>
      <c r="I38" s="291"/>
      <c r="J38" s="17"/>
      <c r="K38" s="17"/>
      <c r="L38" s="17"/>
      <c r="M38" s="17"/>
      <c r="N38" s="17"/>
      <c r="O38" s="17"/>
      <c r="P38" s="17"/>
      <c r="Q38" s="17"/>
      <c r="R38" s="17"/>
      <c r="S38" s="17"/>
      <c r="T38" s="17"/>
      <c r="U38" s="17"/>
      <c r="V38" s="17"/>
      <c r="W38" s="17"/>
      <c r="X38" s="17"/>
      <c r="Y38" s="17"/>
      <c r="Z38" s="17"/>
      <c r="AA38" s="17"/>
      <c r="AB38" s="17"/>
    </row>
    <row r="39" spans="1:28" ht="28.5" customHeight="1">
      <c r="A39" s="401"/>
      <c r="B39" s="402"/>
      <c r="C39" s="405"/>
      <c r="D39" s="126" t="s">
        <v>416</v>
      </c>
      <c r="E39" s="288"/>
      <c r="F39" s="408"/>
      <c r="G39" s="403"/>
      <c r="H39" s="403"/>
      <c r="I39" s="403"/>
      <c r="J39" s="17"/>
      <c r="K39" s="17"/>
      <c r="L39" s="17"/>
      <c r="M39" s="17"/>
      <c r="N39" s="17"/>
      <c r="O39" s="17"/>
      <c r="P39" s="17"/>
      <c r="Q39" s="17"/>
      <c r="R39" s="17"/>
      <c r="S39" s="17"/>
      <c r="T39" s="17"/>
      <c r="U39" s="17"/>
      <c r="V39" s="17"/>
      <c r="W39" s="17"/>
      <c r="X39" s="17"/>
      <c r="Y39" s="17"/>
      <c r="Z39" s="17"/>
      <c r="AA39" s="17"/>
      <c r="AB39" s="17"/>
    </row>
    <row r="40" spans="1:28" ht="15.75" customHeight="1">
      <c r="A40" s="401"/>
      <c r="B40" s="402"/>
      <c r="C40" s="278" t="s">
        <v>106</v>
      </c>
      <c r="D40" s="421"/>
      <c r="E40" s="149"/>
      <c r="F40" s="149"/>
      <c r="G40" s="403"/>
      <c r="H40" s="403"/>
      <c r="I40" s="403"/>
      <c r="J40" s="17"/>
      <c r="K40" s="17"/>
      <c r="L40" s="17"/>
      <c r="M40" s="17"/>
      <c r="N40" s="17"/>
      <c r="O40" s="17"/>
      <c r="P40" s="17"/>
      <c r="Q40" s="17"/>
      <c r="R40" s="17"/>
      <c r="S40" s="17"/>
      <c r="T40" s="17"/>
      <c r="U40" s="17"/>
      <c r="V40" s="17"/>
      <c r="W40" s="17"/>
      <c r="X40" s="17"/>
      <c r="Y40" s="17"/>
      <c r="Z40" s="17"/>
      <c r="AA40" s="17"/>
      <c r="AB40" s="17"/>
    </row>
    <row r="41" spans="1:28" ht="28.5" customHeight="1">
      <c r="A41" s="401"/>
      <c r="B41" s="402"/>
      <c r="C41" s="335"/>
      <c r="D41" s="197" t="s">
        <v>417</v>
      </c>
      <c r="E41" s="149"/>
      <c r="F41" s="149"/>
      <c r="G41" s="403"/>
      <c r="H41" s="403"/>
      <c r="I41" s="403"/>
      <c r="J41" s="17"/>
      <c r="K41" s="17"/>
      <c r="L41" s="17"/>
      <c r="M41" s="17"/>
      <c r="N41" s="17"/>
      <c r="O41" s="17"/>
      <c r="P41" s="17"/>
      <c r="Q41" s="17"/>
      <c r="R41" s="17"/>
      <c r="S41" s="17"/>
      <c r="T41" s="17"/>
      <c r="U41" s="17"/>
      <c r="V41" s="17"/>
      <c r="W41" s="17"/>
      <c r="X41" s="17"/>
      <c r="Y41" s="17"/>
      <c r="Z41" s="17"/>
      <c r="AA41" s="17"/>
      <c r="AB41" s="17"/>
    </row>
    <row r="42" spans="1:28" ht="29.25" customHeight="1">
      <c r="A42" s="401"/>
      <c r="B42" s="406"/>
      <c r="C42" s="419"/>
      <c r="D42" s="126" t="s">
        <v>418</v>
      </c>
      <c r="E42" s="149"/>
      <c r="F42" s="149"/>
      <c r="G42" s="411"/>
      <c r="H42" s="411"/>
      <c r="I42" s="411"/>
      <c r="J42" s="17"/>
      <c r="K42" s="17"/>
      <c r="L42" s="17"/>
      <c r="M42" s="17"/>
      <c r="N42" s="17"/>
      <c r="O42" s="17"/>
      <c r="P42" s="17"/>
      <c r="Q42" s="17"/>
      <c r="R42" s="17"/>
      <c r="S42" s="17"/>
      <c r="T42" s="17"/>
      <c r="U42" s="17"/>
      <c r="V42" s="17"/>
      <c r="W42" s="17"/>
      <c r="X42" s="17"/>
      <c r="Y42" s="17"/>
      <c r="Z42" s="17"/>
      <c r="AA42" s="17"/>
      <c r="AB42" s="17"/>
    </row>
    <row r="43" spans="1:28" ht="15.75" customHeight="1">
      <c r="A43" s="401"/>
      <c r="B43" s="286" t="s">
        <v>419</v>
      </c>
      <c r="C43" s="280" t="s">
        <v>101</v>
      </c>
      <c r="D43" s="400"/>
      <c r="E43" s="321"/>
      <c r="F43" s="435"/>
      <c r="G43" s="99"/>
      <c r="H43" s="99"/>
      <c r="I43" s="99"/>
      <c r="J43" s="17"/>
      <c r="K43" s="17"/>
      <c r="L43" s="17"/>
      <c r="M43" s="17"/>
      <c r="N43" s="17"/>
      <c r="O43" s="17"/>
      <c r="P43" s="17"/>
      <c r="Q43" s="17"/>
      <c r="R43" s="17"/>
      <c r="S43" s="17"/>
      <c r="T43" s="17"/>
      <c r="U43" s="17"/>
      <c r="V43" s="17"/>
      <c r="W43" s="17"/>
      <c r="X43" s="17"/>
      <c r="Y43" s="17"/>
      <c r="Z43" s="17"/>
      <c r="AA43" s="17"/>
      <c r="AB43" s="17"/>
    </row>
    <row r="44" spans="1:28" ht="28.5" customHeight="1">
      <c r="A44" s="401"/>
      <c r="B44" s="402"/>
      <c r="C44" s="281"/>
      <c r="D44" s="126" t="s">
        <v>420</v>
      </c>
      <c r="E44" s="288"/>
      <c r="F44" s="408"/>
      <c r="G44" s="291"/>
      <c r="H44" s="291"/>
      <c r="I44" s="291"/>
      <c r="J44" s="17"/>
      <c r="K44" s="17"/>
      <c r="L44" s="17"/>
      <c r="M44" s="17"/>
      <c r="N44" s="17"/>
      <c r="O44" s="17"/>
      <c r="P44" s="17"/>
      <c r="Q44" s="17"/>
      <c r="R44" s="17"/>
      <c r="S44" s="17"/>
      <c r="T44" s="17"/>
      <c r="U44" s="17"/>
      <c r="V44" s="17"/>
      <c r="W44" s="17"/>
      <c r="X44" s="17"/>
      <c r="Y44" s="17"/>
      <c r="Z44" s="17"/>
      <c r="AA44" s="17"/>
      <c r="AB44" s="17"/>
    </row>
    <row r="45" spans="1:28" ht="28.5" customHeight="1">
      <c r="A45" s="401"/>
      <c r="B45" s="402"/>
      <c r="C45" s="404"/>
      <c r="D45" s="126" t="s">
        <v>421</v>
      </c>
      <c r="E45" s="102"/>
      <c r="F45" s="102"/>
      <c r="G45" s="403"/>
      <c r="H45" s="403"/>
      <c r="I45" s="403"/>
      <c r="J45" s="17"/>
      <c r="K45" s="17"/>
      <c r="L45" s="17"/>
      <c r="M45" s="17"/>
      <c r="N45" s="17"/>
      <c r="O45" s="17"/>
      <c r="P45" s="17"/>
      <c r="Q45" s="17"/>
      <c r="R45" s="17"/>
      <c r="S45" s="17"/>
      <c r="T45" s="17"/>
      <c r="U45" s="17"/>
      <c r="V45" s="17"/>
      <c r="W45" s="17"/>
      <c r="X45" s="17"/>
      <c r="Y45" s="17"/>
      <c r="Z45" s="17"/>
      <c r="AA45" s="17"/>
      <c r="AB45" s="17"/>
    </row>
    <row r="46" spans="1:28" ht="29.25" customHeight="1">
      <c r="A46" s="401"/>
      <c r="B46" s="402"/>
      <c r="C46" s="404"/>
      <c r="D46" s="126" t="s">
        <v>422</v>
      </c>
      <c r="E46" s="102"/>
      <c r="F46" s="102"/>
      <c r="G46" s="403"/>
      <c r="H46" s="403"/>
      <c r="I46" s="403"/>
      <c r="J46" s="17"/>
      <c r="K46" s="17"/>
      <c r="L46" s="17"/>
      <c r="M46" s="17"/>
      <c r="N46" s="17"/>
      <c r="O46" s="17"/>
      <c r="P46" s="17"/>
      <c r="Q46" s="17"/>
      <c r="R46" s="17"/>
      <c r="S46" s="17"/>
      <c r="T46" s="17"/>
      <c r="U46" s="17"/>
      <c r="V46" s="17"/>
      <c r="W46" s="17"/>
      <c r="X46" s="17"/>
      <c r="Y46" s="17"/>
      <c r="Z46" s="17"/>
      <c r="AA46" s="17"/>
      <c r="AB46" s="17"/>
    </row>
    <row r="47" spans="1:28" ht="29.25" customHeight="1">
      <c r="A47" s="401"/>
      <c r="B47" s="402"/>
      <c r="C47" s="405"/>
      <c r="D47" s="126" t="s">
        <v>423</v>
      </c>
      <c r="E47" s="288"/>
      <c r="F47" s="408"/>
      <c r="G47" s="403"/>
      <c r="H47" s="403"/>
      <c r="I47" s="403"/>
      <c r="J47" s="17"/>
      <c r="K47" s="17"/>
      <c r="L47" s="17"/>
      <c r="M47" s="17"/>
      <c r="N47" s="17"/>
      <c r="O47" s="17"/>
      <c r="P47" s="17"/>
      <c r="Q47" s="17"/>
      <c r="R47" s="17"/>
      <c r="S47" s="17"/>
      <c r="T47" s="17"/>
      <c r="U47" s="17"/>
      <c r="V47" s="17"/>
      <c r="W47" s="17"/>
      <c r="X47" s="17"/>
      <c r="Y47" s="17"/>
      <c r="Z47" s="17"/>
      <c r="AA47" s="17"/>
      <c r="AB47" s="17"/>
    </row>
    <row r="48" spans="1:28" ht="15.75" customHeight="1">
      <c r="A48" s="401"/>
      <c r="B48" s="402"/>
      <c r="C48" s="278" t="s">
        <v>106</v>
      </c>
      <c r="D48" s="421"/>
      <c r="E48" s="322"/>
      <c r="F48" s="408"/>
      <c r="G48" s="403"/>
      <c r="H48" s="403"/>
      <c r="I48" s="403"/>
      <c r="J48" s="17"/>
      <c r="K48" s="17"/>
      <c r="L48" s="17"/>
      <c r="M48" s="17"/>
      <c r="N48" s="17"/>
      <c r="O48" s="17"/>
      <c r="P48" s="17"/>
      <c r="Q48" s="17"/>
      <c r="R48" s="17"/>
      <c r="S48" s="17"/>
      <c r="T48" s="17"/>
      <c r="U48" s="17"/>
      <c r="V48" s="17"/>
      <c r="W48" s="17"/>
      <c r="X48" s="17"/>
      <c r="Y48" s="17"/>
      <c r="Z48" s="17"/>
      <c r="AA48" s="17"/>
      <c r="AB48" s="17"/>
    </row>
    <row r="49" spans="1:28" ht="29.25" customHeight="1">
      <c r="A49" s="401"/>
      <c r="B49" s="406"/>
      <c r="C49" s="128"/>
      <c r="D49" s="127" t="s">
        <v>335</v>
      </c>
      <c r="E49" s="288"/>
      <c r="F49" s="408"/>
      <c r="G49" s="411"/>
      <c r="H49" s="411"/>
      <c r="I49" s="411"/>
      <c r="J49" s="17"/>
      <c r="K49" s="17"/>
      <c r="L49" s="17"/>
      <c r="M49" s="17"/>
      <c r="N49" s="17"/>
      <c r="O49" s="17"/>
      <c r="P49" s="17"/>
      <c r="Q49" s="17"/>
      <c r="R49" s="17"/>
      <c r="S49" s="17"/>
      <c r="T49" s="17"/>
      <c r="U49" s="17"/>
      <c r="V49" s="17"/>
      <c r="W49" s="17"/>
      <c r="X49" s="17"/>
      <c r="Y49" s="17"/>
      <c r="Z49" s="17"/>
      <c r="AA49" s="17"/>
      <c r="AB49" s="17"/>
    </row>
    <row r="50" spans="1:28" ht="15.75" customHeight="1">
      <c r="A50" s="401"/>
      <c r="B50" s="286" t="s">
        <v>424</v>
      </c>
      <c r="C50" s="280" t="s">
        <v>101</v>
      </c>
      <c r="D50" s="400"/>
      <c r="E50" s="198"/>
      <c r="F50" s="198"/>
      <c r="G50" s="210"/>
      <c r="H50" s="210"/>
      <c r="I50" s="210"/>
      <c r="J50" s="17"/>
      <c r="K50" s="17"/>
      <c r="L50" s="17"/>
      <c r="M50" s="17"/>
      <c r="N50" s="17"/>
      <c r="O50" s="17"/>
      <c r="P50" s="17"/>
      <c r="Q50" s="17"/>
      <c r="R50" s="17"/>
      <c r="S50" s="17"/>
      <c r="T50" s="17"/>
      <c r="U50" s="17"/>
      <c r="V50" s="17"/>
      <c r="W50" s="17"/>
      <c r="X50" s="17"/>
      <c r="Y50" s="17"/>
      <c r="Z50" s="17"/>
      <c r="AA50" s="17"/>
      <c r="AB50" s="17"/>
    </row>
    <row r="51" spans="1:28" ht="29.25" customHeight="1">
      <c r="A51" s="401"/>
      <c r="B51" s="402"/>
      <c r="C51" s="281"/>
      <c r="D51" s="199" t="s">
        <v>425</v>
      </c>
      <c r="E51" s="198"/>
      <c r="F51" s="198"/>
      <c r="G51" s="294"/>
      <c r="H51" s="294"/>
      <c r="I51" s="294"/>
      <c r="J51" s="17"/>
      <c r="K51" s="17"/>
      <c r="L51" s="17"/>
      <c r="M51" s="17"/>
      <c r="N51" s="17"/>
      <c r="O51" s="17"/>
      <c r="P51" s="17"/>
      <c r="Q51" s="17"/>
      <c r="R51" s="17"/>
      <c r="S51" s="17"/>
      <c r="T51" s="17"/>
      <c r="U51" s="17"/>
      <c r="V51" s="17"/>
      <c r="W51" s="17"/>
      <c r="X51" s="17"/>
      <c r="Y51" s="17"/>
      <c r="Z51" s="17"/>
      <c r="AA51" s="17"/>
      <c r="AB51" s="17"/>
    </row>
    <row r="52" spans="1:28" ht="39.75" customHeight="1">
      <c r="A52" s="401"/>
      <c r="B52" s="402"/>
      <c r="C52" s="404"/>
      <c r="D52" s="199" t="s">
        <v>426</v>
      </c>
      <c r="E52" s="198"/>
      <c r="F52" s="198"/>
      <c r="G52" s="403"/>
      <c r="H52" s="403"/>
      <c r="I52" s="403"/>
      <c r="J52" s="17"/>
      <c r="K52" s="17"/>
      <c r="L52" s="17"/>
      <c r="M52" s="17"/>
      <c r="N52" s="17"/>
      <c r="O52" s="17"/>
      <c r="P52" s="17"/>
      <c r="Q52" s="17"/>
      <c r="R52" s="17"/>
      <c r="S52" s="17"/>
      <c r="T52" s="17"/>
      <c r="U52" s="17"/>
      <c r="V52" s="17"/>
      <c r="W52" s="17"/>
      <c r="X52" s="17"/>
      <c r="Y52" s="17"/>
      <c r="Z52" s="17"/>
      <c r="AA52" s="17"/>
      <c r="AB52" s="17"/>
    </row>
    <row r="53" spans="1:28" ht="28.5" customHeight="1">
      <c r="A53" s="401"/>
      <c r="B53" s="402"/>
      <c r="C53" s="405"/>
      <c r="D53" s="199" t="s">
        <v>427</v>
      </c>
      <c r="E53" s="198"/>
      <c r="F53" s="198"/>
      <c r="G53" s="403"/>
      <c r="H53" s="403"/>
      <c r="I53" s="403"/>
      <c r="J53" s="17"/>
      <c r="K53" s="17"/>
      <c r="L53" s="17"/>
      <c r="M53" s="17"/>
      <c r="N53" s="17"/>
      <c r="O53" s="17"/>
      <c r="P53" s="17"/>
      <c r="Q53" s="17"/>
      <c r="R53" s="17"/>
      <c r="S53" s="17"/>
      <c r="T53" s="17"/>
      <c r="U53" s="17"/>
      <c r="V53" s="17"/>
      <c r="W53" s="17"/>
      <c r="X53" s="17"/>
      <c r="Y53" s="17"/>
      <c r="Z53" s="17"/>
      <c r="AA53" s="17"/>
      <c r="AB53" s="17"/>
    </row>
    <row r="54" spans="1:28" ht="15.75" customHeight="1">
      <c r="A54" s="401"/>
      <c r="B54" s="402"/>
      <c r="C54" s="278" t="s">
        <v>106</v>
      </c>
      <c r="D54" s="421"/>
      <c r="E54" s="198"/>
      <c r="F54" s="198"/>
      <c r="G54" s="403"/>
      <c r="H54" s="403"/>
      <c r="I54" s="403"/>
      <c r="J54" s="17"/>
      <c r="K54" s="17"/>
      <c r="L54" s="17"/>
      <c r="M54" s="17"/>
      <c r="N54" s="17"/>
      <c r="O54" s="17"/>
      <c r="P54" s="17"/>
      <c r="Q54" s="17"/>
      <c r="R54" s="17"/>
      <c r="S54" s="17"/>
      <c r="T54" s="17"/>
      <c r="U54" s="17"/>
      <c r="V54" s="17"/>
      <c r="W54" s="17"/>
      <c r="X54" s="17"/>
      <c r="Y54" s="17"/>
      <c r="Z54" s="17"/>
      <c r="AA54" s="17"/>
      <c r="AB54" s="17"/>
    </row>
    <row r="55" spans="1:28" ht="28.5" customHeight="1">
      <c r="A55" s="401"/>
      <c r="B55" s="402"/>
      <c r="C55" s="281"/>
      <c r="D55" s="211" t="s">
        <v>428</v>
      </c>
      <c r="E55" s="198"/>
      <c r="F55" s="198"/>
      <c r="G55" s="403"/>
      <c r="H55" s="403"/>
      <c r="I55" s="403"/>
      <c r="J55" s="17"/>
      <c r="K55" s="17"/>
      <c r="L55" s="17"/>
      <c r="M55" s="17"/>
      <c r="N55" s="17"/>
      <c r="O55" s="17"/>
      <c r="P55" s="17"/>
      <c r="Q55" s="17"/>
      <c r="R55" s="17"/>
      <c r="S55" s="17"/>
      <c r="T55" s="17"/>
      <c r="U55" s="17"/>
      <c r="V55" s="17"/>
      <c r="W55" s="17"/>
      <c r="X55" s="17"/>
      <c r="Y55" s="17"/>
      <c r="Z55" s="17"/>
      <c r="AA55" s="17"/>
      <c r="AB55" s="17"/>
    </row>
    <row r="56" spans="1:28" ht="30.75" customHeight="1">
      <c r="A56" s="413"/>
      <c r="B56" s="406"/>
      <c r="C56" s="405"/>
      <c r="D56" s="200" t="s">
        <v>429</v>
      </c>
      <c r="E56" s="198"/>
      <c r="F56" s="198"/>
      <c r="G56" s="403"/>
      <c r="H56" s="403"/>
      <c r="I56" s="403"/>
      <c r="J56" s="17"/>
      <c r="K56" s="17"/>
      <c r="L56" s="17"/>
      <c r="M56" s="17"/>
      <c r="N56" s="17"/>
      <c r="O56" s="17"/>
      <c r="P56" s="17"/>
      <c r="Q56" s="17"/>
      <c r="R56" s="17"/>
      <c r="S56" s="17"/>
      <c r="T56" s="17"/>
      <c r="U56" s="17"/>
      <c r="V56" s="17"/>
      <c r="W56" s="17"/>
      <c r="X56" s="17"/>
      <c r="Y56" s="17"/>
      <c r="Z56" s="17"/>
      <c r="AA56" s="17"/>
      <c r="AB56" s="17"/>
    </row>
    <row r="57" spans="1:28" ht="15.75" customHeight="1">
      <c r="A57" s="320" t="s">
        <v>430</v>
      </c>
      <c r="B57" s="279" t="s">
        <v>431</v>
      </c>
      <c r="C57" s="280" t="s">
        <v>101</v>
      </c>
      <c r="D57" s="400"/>
      <c r="E57" s="321"/>
      <c r="F57" s="435"/>
      <c r="G57" s="99"/>
      <c r="H57" s="99"/>
      <c r="I57" s="99"/>
      <c r="J57" s="17"/>
      <c r="K57" s="17"/>
      <c r="L57" s="17"/>
      <c r="M57" s="17"/>
      <c r="N57" s="17"/>
      <c r="O57" s="17"/>
      <c r="P57" s="17"/>
      <c r="Q57" s="17"/>
      <c r="R57" s="17"/>
      <c r="S57" s="17"/>
      <c r="T57" s="17"/>
      <c r="U57" s="17"/>
      <c r="V57" s="17"/>
      <c r="W57" s="17"/>
      <c r="X57" s="17"/>
      <c r="Y57" s="17"/>
      <c r="Z57" s="17"/>
      <c r="AA57" s="17"/>
      <c r="AB57" s="17"/>
    </row>
    <row r="58" spans="1:28" ht="28.5" customHeight="1">
      <c r="A58" s="401"/>
      <c r="B58" s="402"/>
      <c r="C58" s="281"/>
      <c r="D58" s="95" t="s">
        <v>432</v>
      </c>
      <c r="E58" s="149"/>
      <c r="F58" s="149"/>
      <c r="G58" s="291"/>
      <c r="H58" s="291"/>
      <c r="I58" s="291"/>
      <c r="J58" s="17"/>
      <c r="K58" s="17"/>
      <c r="L58" s="17"/>
      <c r="M58" s="17"/>
      <c r="N58" s="17"/>
      <c r="O58" s="17"/>
      <c r="P58" s="17"/>
      <c r="Q58" s="17"/>
      <c r="R58" s="17"/>
      <c r="S58" s="17"/>
      <c r="T58" s="17"/>
      <c r="U58" s="17"/>
      <c r="V58" s="17"/>
      <c r="W58" s="17"/>
      <c r="X58" s="17"/>
      <c r="Y58" s="17"/>
      <c r="Z58" s="17"/>
      <c r="AA58" s="17"/>
      <c r="AB58" s="17"/>
    </row>
    <row r="59" spans="1:28" ht="15.75" customHeight="1">
      <c r="A59" s="401"/>
      <c r="B59" s="402"/>
      <c r="C59" s="404"/>
      <c r="D59" s="95" t="s">
        <v>433</v>
      </c>
      <c r="E59" s="149"/>
      <c r="F59" s="149"/>
      <c r="G59" s="403"/>
      <c r="H59" s="403"/>
      <c r="I59" s="403"/>
      <c r="J59" s="17"/>
      <c r="K59" s="17"/>
      <c r="L59" s="17"/>
      <c r="M59" s="17"/>
      <c r="N59" s="17"/>
      <c r="O59" s="17"/>
      <c r="P59" s="17"/>
      <c r="Q59" s="17"/>
      <c r="R59" s="17"/>
      <c r="S59" s="17"/>
      <c r="T59" s="17"/>
      <c r="U59" s="17"/>
      <c r="V59" s="17"/>
      <c r="W59" s="17"/>
      <c r="X59" s="17"/>
      <c r="Y59" s="17"/>
      <c r="Z59" s="17"/>
      <c r="AA59" s="17"/>
      <c r="AB59" s="17"/>
    </row>
    <row r="60" spans="1:28" ht="30" customHeight="1">
      <c r="A60" s="401"/>
      <c r="B60" s="402"/>
      <c r="C60" s="404"/>
      <c r="D60" s="95" t="s">
        <v>434</v>
      </c>
      <c r="E60" s="149"/>
      <c r="F60" s="149"/>
      <c r="G60" s="403"/>
      <c r="H60" s="403"/>
      <c r="I60" s="403"/>
      <c r="J60" s="17"/>
      <c r="K60" s="17"/>
      <c r="L60" s="17"/>
      <c r="M60" s="17"/>
      <c r="N60" s="17"/>
      <c r="O60" s="17"/>
      <c r="P60" s="17"/>
      <c r="Q60" s="17"/>
      <c r="R60" s="17"/>
      <c r="S60" s="17"/>
      <c r="T60" s="17"/>
      <c r="U60" s="17"/>
      <c r="V60" s="17"/>
      <c r="W60" s="17"/>
      <c r="X60" s="17"/>
      <c r="Y60" s="17"/>
      <c r="Z60" s="17"/>
      <c r="AA60" s="17"/>
      <c r="AB60" s="17"/>
    </row>
    <row r="61" spans="1:28" ht="15.75" customHeight="1">
      <c r="A61" s="401"/>
      <c r="B61" s="402"/>
      <c r="C61" s="405"/>
      <c r="D61" s="95" t="s">
        <v>435</v>
      </c>
      <c r="E61" s="149"/>
      <c r="F61" s="149"/>
      <c r="G61" s="403"/>
      <c r="H61" s="403"/>
      <c r="I61" s="403"/>
      <c r="J61" s="17"/>
      <c r="K61" s="17"/>
      <c r="L61" s="17"/>
      <c r="M61" s="17"/>
      <c r="N61" s="17"/>
      <c r="O61" s="17"/>
      <c r="P61" s="17"/>
      <c r="Q61" s="17"/>
      <c r="R61" s="17"/>
      <c r="S61" s="17"/>
      <c r="T61" s="17"/>
      <c r="U61" s="17"/>
      <c r="V61" s="17"/>
      <c r="W61" s="17"/>
      <c r="X61" s="17"/>
      <c r="Y61" s="17"/>
      <c r="Z61" s="17"/>
      <c r="AA61" s="17"/>
      <c r="AB61" s="17"/>
    </row>
    <row r="62" spans="1:28" ht="15.75" customHeight="1">
      <c r="A62" s="401"/>
      <c r="B62" s="402"/>
      <c r="C62" s="278" t="s">
        <v>106</v>
      </c>
      <c r="D62" s="421"/>
      <c r="E62" s="149"/>
      <c r="F62" s="149"/>
      <c r="G62" s="403"/>
      <c r="H62" s="403"/>
      <c r="I62" s="403"/>
      <c r="J62" s="17"/>
      <c r="K62" s="17"/>
      <c r="L62" s="17"/>
      <c r="M62" s="17"/>
      <c r="N62" s="17"/>
      <c r="O62" s="17"/>
      <c r="P62" s="17"/>
      <c r="Q62" s="17"/>
      <c r="R62" s="17"/>
      <c r="S62" s="17"/>
      <c r="T62" s="17"/>
      <c r="U62" s="17"/>
      <c r="V62" s="17"/>
      <c r="W62" s="17"/>
      <c r="X62" s="17"/>
      <c r="Y62" s="17"/>
      <c r="Z62" s="17"/>
      <c r="AA62" s="17"/>
      <c r="AB62" s="17"/>
    </row>
    <row r="63" spans="1:28" ht="29.25" customHeight="1">
      <c r="A63" s="401"/>
      <c r="B63" s="406"/>
      <c r="C63" s="128"/>
      <c r="D63" s="119" t="s">
        <v>436</v>
      </c>
      <c r="E63" s="149"/>
      <c r="F63" s="149"/>
      <c r="G63" s="411"/>
      <c r="H63" s="411"/>
      <c r="I63" s="411"/>
      <c r="J63" s="17"/>
      <c r="K63" s="17"/>
      <c r="L63" s="17"/>
      <c r="M63" s="17"/>
      <c r="N63" s="17"/>
      <c r="O63" s="17"/>
      <c r="P63" s="17"/>
      <c r="Q63" s="17"/>
      <c r="R63" s="17"/>
      <c r="S63" s="17"/>
      <c r="T63" s="17"/>
      <c r="U63" s="17"/>
      <c r="V63" s="17"/>
      <c r="W63" s="17"/>
      <c r="X63" s="17"/>
      <c r="Y63" s="17"/>
      <c r="Z63" s="17"/>
      <c r="AA63" s="17"/>
      <c r="AB63" s="17"/>
    </row>
    <row r="64" spans="1:28" ht="15.75" customHeight="1">
      <c r="A64" s="401"/>
      <c r="B64" s="279" t="s">
        <v>437</v>
      </c>
      <c r="C64" s="280" t="s">
        <v>101</v>
      </c>
      <c r="D64" s="400"/>
      <c r="E64" s="321"/>
      <c r="F64" s="435"/>
      <c r="G64" s="120"/>
      <c r="H64" s="99"/>
      <c r="I64" s="99"/>
      <c r="J64" s="17"/>
      <c r="K64" s="17"/>
      <c r="L64" s="17"/>
      <c r="M64" s="17"/>
      <c r="N64" s="17"/>
      <c r="O64" s="17"/>
      <c r="P64" s="17"/>
      <c r="Q64" s="17"/>
      <c r="R64" s="17"/>
      <c r="S64" s="17"/>
      <c r="T64" s="17"/>
      <c r="U64" s="17"/>
      <c r="V64" s="17"/>
      <c r="W64" s="17"/>
      <c r="X64" s="17"/>
      <c r="Y64" s="17"/>
      <c r="Z64" s="17"/>
      <c r="AA64" s="17"/>
      <c r="AB64" s="17"/>
    </row>
    <row r="65" spans="1:28" ht="28.5" customHeight="1">
      <c r="A65" s="401"/>
      <c r="B65" s="402"/>
      <c r="C65" s="281"/>
      <c r="D65" s="92" t="s">
        <v>438</v>
      </c>
      <c r="E65" s="288"/>
      <c r="F65" s="408"/>
      <c r="G65" s="291"/>
      <c r="H65" s="291"/>
      <c r="I65" s="291"/>
      <c r="J65" s="17"/>
      <c r="K65" s="17"/>
      <c r="L65" s="17"/>
      <c r="M65" s="17"/>
      <c r="N65" s="17"/>
      <c r="O65" s="17"/>
      <c r="P65" s="17"/>
      <c r="Q65" s="17"/>
      <c r="R65" s="17"/>
      <c r="S65" s="17"/>
      <c r="T65" s="17"/>
      <c r="U65" s="17"/>
      <c r="V65" s="17"/>
      <c r="W65" s="17"/>
      <c r="X65" s="17"/>
      <c r="Y65" s="17"/>
      <c r="Z65" s="17"/>
      <c r="AA65" s="17"/>
      <c r="AB65" s="17"/>
    </row>
    <row r="66" spans="1:28" ht="28.5" customHeight="1">
      <c r="A66" s="401"/>
      <c r="B66" s="402"/>
      <c r="C66" s="404"/>
      <c r="D66" s="92" t="s">
        <v>439</v>
      </c>
      <c r="E66" s="102"/>
      <c r="F66" s="116"/>
      <c r="G66" s="403"/>
      <c r="H66" s="403"/>
      <c r="I66" s="403"/>
      <c r="J66" s="17"/>
      <c r="K66" s="17"/>
      <c r="L66" s="17"/>
      <c r="M66" s="17"/>
      <c r="N66" s="17"/>
      <c r="O66" s="17"/>
      <c r="P66" s="17"/>
      <c r="Q66" s="17"/>
      <c r="R66" s="17"/>
      <c r="S66" s="17"/>
      <c r="T66" s="17"/>
      <c r="U66" s="17"/>
      <c r="V66" s="17"/>
      <c r="W66" s="17"/>
      <c r="X66" s="17"/>
      <c r="Y66" s="17"/>
      <c r="Z66" s="17"/>
      <c r="AA66" s="17"/>
      <c r="AB66" s="17"/>
    </row>
    <row r="67" spans="1:28" ht="40.5" customHeight="1">
      <c r="A67" s="401"/>
      <c r="B67" s="402"/>
      <c r="C67" s="404"/>
      <c r="D67" s="92" t="s">
        <v>440</v>
      </c>
      <c r="E67" s="102"/>
      <c r="F67" s="116"/>
      <c r="G67" s="403"/>
      <c r="H67" s="403"/>
      <c r="I67" s="403"/>
      <c r="J67" s="17"/>
      <c r="K67" s="17"/>
      <c r="L67" s="17"/>
      <c r="M67" s="17"/>
      <c r="N67" s="17"/>
      <c r="O67" s="17"/>
      <c r="P67" s="17"/>
      <c r="Q67" s="17"/>
      <c r="R67" s="17"/>
      <c r="S67" s="17"/>
      <c r="T67" s="17"/>
      <c r="U67" s="17"/>
      <c r="V67" s="17"/>
      <c r="W67" s="17"/>
      <c r="X67" s="17"/>
      <c r="Y67" s="17"/>
      <c r="Z67" s="17"/>
      <c r="AA67" s="17"/>
      <c r="AB67" s="17"/>
    </row>
    <row r="68" spans="1:28" ht="27.75" customHeight="1">
      <c r="A68" s="401"/>
      <c r="B68" s="402"/>
      <c r="C68" s="404"/>
      <c r="D68" s="92" t="s">
        <v>441</v>
      </c>
      <c r="E68" s="102"/>
      <c r="F68" s="116"/>
      <c r="G68" s="403"/>
      <c r="H68" s="403"/>
      <c r="I68" s="403"/>
      <c r="J68" s="17"/>
      <c r="K68" s="17"/>
      <c r="L68" s="17"/>
      <c r="M68" s="17"/>
      <c r="N68" s="17"/>
      <c r="O68" s="17"/>
      <c r="P68" s="17"/>
      <c r="Q68" s="17"/>
      <c r="R68" s="17"/>
      <c r="S68" s="17"/>
      <c r="T68" s="17"/>
      <c r="U68" s="17"/>
      <c r="V68" s="17"/>
      <c r="W68" s="17"/>
      <c r="X68" s="17"/>
      <c r="Y68" s="17"/>
      <c r="Z68" s="17"/>
      <c r="AA68" s="17"/>
      <c r="AB68" s="17"/>
    </row>
    <row r="69" spans="1:28" ht="28.5" customHeight="1">
      <c r="A69" s="401"/>
      <c r="B69" s="402"/>
      <c r="C69" s="404"/>
      <c r="D69" s="92" t="s">
        <v>442</v>
      </c>
      <c r="E69" s="102"/>
      <c r="F69" s="116"/>
      <c r="G69" s="403"/>
      <c r="H69" s="403"/>
      <c r="I69" s="403"/>
      <c r="J69" s="17"/>
      <c r="K69" s="17"/>
      <c r="L69" s="17"/>
      <c r="M69" s="17"/>
      <c r="N69" s="17"/>
      <c r="O69" s="17"/>
      <c r="P69" s="17"/>
      <c r="Q69" s="17"/>
      <c r="R69" s="17"/>
      <c r="S69" s="17"/>
      <c r="T69" s="17"/>
      <c r="U69" s="17"/>
      <c r="V69" s="17"/>
      <c r="W69" s="17"/>
      <c r="X69" s="17"/>
      <c r="Y69" s="17"/>
      <c r="Z69" s="17"/>
      <c r="AA69" s="17"/>
      <c r="AB69" s="17"/>
    </row>
    <row r="70" spans="1:28" ht="41.25" customHeight="1">
      <c r="A70" s="401"/>
      <c r="B70" s="402"/>
      <c r="C70" s="404"/>
      <c r="D70" s="92" t="s">
        <v>443</v>
      </c>
      <c r="E70" s="102"/>
      <c r="F70" s="116"/>
      <c r="G70" s="403"/>
      <c r="H70" s="403"/>
      <c r="I70" s="403"/>
      <c r="J70" s="17"/>
      <c r="K70" s="17"/>
      <c r="L70" s="17"/>
      <c r="M70" s="17"/>
      <c r="N70" s="17"/>
      <c r="O70" s="17"/>
      <c r="P70" s="17"/>
      <c r="Q70" s="17"/>
      <c r="R70" s="17"/>
      <c r="S70" s="17"/>
      <c r="T70" s="17"/>
      <c r="U70" s="17"/>
      <c r="V70" s="17"/>
      <c r="W70" s="17"/>
      <c r="X70" s="17"/>
      <c r="Y70" s="17"/>
      <c r="Z70" s="17"/>
      <c r="AA70" s="17"/>
      <c r="AB70" s="17"/>
    </row>
    <row r="71" spans="1:28" ht="27.75" customHeight="1">
      <c r="A71" s="401"/>
      <c r="B71" s="402"/>
      <c r="C71" s="404"/>
      <c r="D71" s="92" t="s">
        <v>444</v>
      </c>
      <c r="E71" s="102"/>
      <c r="F71" s="116"/>
      <c r="G71" s="403"/>
      <c r="H71" s="403"/>
      <c r="I71" s="403"/>
      <c r="J71" s="17"/>
      <c r="K71" s="17"/>
      <c r="L71" s="17"/>
      <c r="M71" s="17"/>
      <c r="N71" s="17"/>
      <c r="O71" s="17"/>
      <c r="P71" s="17"/>
      <c r="Q71" s="17"/>
      <c r="R71" s="17"/>
      <c r="S71" s="17"/>
      <c r="T71" s="17"/>
      <c r="U71" s="17"/>
      <c r="V71" s="17"/>
      <c r="W71" s="17"/>
      <c r="X71" s="17"/>
      <c r="Y71" s="17"/>
      <c r="Z71" s="17"/>
      <c r="AA71" s="17"/>
      <c r="AB71" s="17"/>
    </row>
    <row r="72" spans="1:28" ht="28.5" customHeight="1">
      <c r="A72" s="401"/>
      <c r="B72" s="402"/>
      <c r="C72" s="404"/>
      <c r="D72" s="92" t="s">
        <v>445</v>
      </c>
      <c r="E72" s="102"/>
      <c r="F72" s="116"/>
      <c r="G72" s="403"/>
      <c r="H72" s="403"/>
      <c r="I72" s="403"/>
      <c r="J72" s="17"/>
      <c r="K72" s="17"/>
      <c r="L72" s="17"/>
      <c r="M72" s="17"/>
      <c r="N72" s="17"/>
      <c r="O72" s="17"/>
      <c r="P72" s="17"/>
      <c r="Q72" s="17"/>
      <c r="R72" s="17"/>
      <c r="S72" s="17"/>
      <c r="T72" s="17"/>
      <c r="U72" s="17"/>
      <c r="V72" s="17"/>
      <c r="W72" s="17"/>
      <c r="X72" s="17"/>
      <c r="Y72" s="17"/>
      <c r="Z72" s="17"/>
      <c r="AA72" s="17"/>
      <c r="AB72" s="17"/>
    </row>
    <row r="73" spans="1:28" ht="16.5" customHeight="1">
      <c r="A73" s="401"/>
      <c r="B73" s="402"/>
      <c r="C73" s="404"/>
      <c r="D73" s="92" t="s">
        <v>446</v>
      </c>
      <c r="E73" s="288"/>
      <c r="F73" s="408"/>
      <c r="G73" s="403"/>
      <c r="H73" s="403"/>
      <c r="I73" s="403"/>
      <c r="J73" s="17"/>
      <c r="K73" s="17"/>
      <c r="L73" s="17"/>
      <c r="M73" s="17"/>
      <c r="N73" s="17"/>
      <c r="O73" s="17"/>
      <c r="P73" s="17"/>
      <c r="Q73" s="17"/>
      <c r="R73" s="17"/>
      <c r="S73" s="17"/>
      <c r="T73" s="17"/>
      <c r="U73" s="17"/>
      <c r="V73" s="17"/>
      <c r="W73" s="17"/>
      <c r="X73" s="17"/>
      <c r="Y73" s="17"/>
      <c r="Z73" s="17"/>
      <c r="AA73" s="17"/>
      <c r="AB73" s="17"/>
    </row>
    <row r="74" spans="1:28" ht="31.5" customHeight="1">
      <c r="A74" s="401"/>
      <c r="B74" s="402"/>
      <c r="C74" s="404"/>
      <c r="D74" s="170" t="s">
        <v>447</v>
      </c>
      <c r="E74" s="102"/>
      <c r="F74" s="116"/>
      <c r="G74" s="403"/>
      <c r="H74" s="403"/>
      <c r="I74" s="403"/>
      <c r="J74" s="17"/>
      <c r="K74" s="17"/>
      <c r="L74" s="17"/>
      <c r="M74" s="17"/>
      <c r="N74" s="17"/>
      <c r="O74" s="17"/>
      <c r="P74" s="17"/>
      <c r="Q74" s="17"/>
      <c r="R74" s="17"/>
      <c r="S74" s="17"/>
      <c r="T74" s="17"/>
      <c r="U74" s="17"/>
      <c r="V74" s="17"/>
      <c r="W74" s="17"/>
      <c r="X74" s="17"/>
      <c r="Y74" s="17"/>
      <c r="Z74" s="17"/>
      <c r="AA74" s="17"/>
      <c r="AB74" s="17"/>
    </row>
    <row r="75" spans="1:28" ht="15.75" customHeight="1">
      <c r="A75" s="401"/>
      <c r="B75" s="402"/>
      <c r="C75" s="278" t="s">
        <v>106</v>
      </c>
      <c r="D75" s="421"/>
      <c r="E75" s="102"/>
      <c r="F75" s="116"/>
      <c r="G75" s="403"/>
      <c r="H75" s="403"/>
      <c r="I75" s="403"/>
      <c r="J75" s="17"/>
      <c r="K75" s="17"/>
      <c r="L75" s="17"/>
      <c r="M75" s="17"/>
      <c r="N75" s="17"/>
      <c r="O75" s="17"/>
      <c r="P75" s="17"/>
      <c r="Q75" s="17"/>
      <c r="R75" s="17"/>
      <c r="S75" s="17"/>
      <c r="T75" s="17"/>
      <c r="U75" s="17"/>
      <c r="V75" s="17"/>
      <c r="W75" s="17"/>
      <c r="X75" s="17"/>
      <c r="Y75" s="17"/>
      <c r="Z75" s="17"/>
      <c r="AA75" s="17"/>
      <c r="AB75" s="17"/>
    </row>
    <row r="76" spans="1:28" ht="29.25" customHeight="1">
      <c r="A76" s="401"/>
      <c r="B76" s="402"/>
      <c r="C76" s="281"/>
      <c r="D76" s="92" t="s">
        <v>448</v>
      </c>
      <c r="E76" s="102"/>
      <c r="F76" s="116"/>
      <c r="G76" s="403"/>
      <c r="H76" s="403"/>
      <c r="I76" s="403"/>
      <c r="J76" s="17"/>
      <c r="K76" s="17"/>
      <c r="L76" s="17"/>
      <c r="M76" s="17"/>
      <c r="N76" s="17"/>
      <c r="O76" s="17"/>
      <c r="P76" s="17"/>
      <c r="Q76" s="17"/>
      <c r="R76" s="17"/>
      <c r="S76" s="17"/>
      <c r="T76" s="17"/>
      <c r="U76" s="17"/>
      <c r="V76" s="17"/>
      <c r="W76" s="17"/>
      <c r="X76" s="17"/>
      <c r="Y76" s="17"/>
      <c r="Z76" s="17"/>
      <c r="AA76" s="17"/>
      <c r="AB76" s="17"/>
    </row>
    <row r="77" spans="1:28" ht="28.5" customHeight="1">
      <c r="A77" s="401"/>
      <c r="B77" s="402"/>
      <c r="C77" s="404"/>
      <c r="D77" s="92" t="s">
        <v>449</v>
      </c>
      <c r="E77" s="102"/>
      <c r="F77" s="116"/>
      <c r="G77" s="403"/>
      <c r="H77" s="403"/>
      <c r="I77" s="403"/>
      <c r="J77" s="17"/>
      <c r="K77" s="17"/>
      <c r="L77" s="17"/>
      <c r="M77" s="17"/>
      <c r="N77" s="17"/>
      <c r="O77" s="17"/>
      <c r="P77" s="17"/>
      <c r="Q77" s="17"/>
      <c r="R77" s="17"/>
      <c r="S77" s="17"/>
      <c r="T77" s="17"/>
      <c r="U77" s="17"/>
      <c r="V77" s="17"/>
      <c r="W77" s="17"/>
      <c r="X77" s="17"/>
      <c r="Y77" s="17"/>
      <c r="Z77" s="17"/>
      <c r="AA77" s="17"/>
      <c r="AB77" s="17"/>
    </row>
    <row r="78" spans="1:28" ht="28.5" customHeight="1">
      <c r="A78" s="401"/>
      <c r="B78" s="427"/>
      <c r="C78" s="437"/>
      <c r="D78" s="170" t="s">
        <v>450</v>
      </c>
      <c r="E78" s="102"/>
      <c r="F78" s="116"/>
      <c r="G78" s="433"/>
      <c r="H78" s="433"/>
      <c r="I78" s="433"/>
      <c r="J78" s="17"/>
      <c r="K78" s="17"/>
      <c r="L78" s="17"/>
      <c r="M78" s="17"/>
      <c r="N78" s="17"/>
      <c r="O78" s="17"/>
      <c r="P78" s="17"/>
      <c r="Q78" s="17"/>
      <c r="R78" s="17"/>
      <c r="S78" s="17"/>
      <c r="T78" s="17"/>
      <c r="U78" s="17"/>
      <c r="V78" s="17"/>
      <c r="W78" s="17"/>
      <c r="X78" s="17"/>
      <c r="Y78" s="17"/>
      <c r="Z78" s="17"/>
      <c r="AA78" s="17"/>
      <c r="AB78" s="17"/>
    </row>
    <row r="79" spans="1:28" ht="18" customHeight="1">
      <c r="A79" s="401"/>
      <c r="B79" s="279" t="s">
        <v>451</v>
      </c>
      <c r="C79" s="280" t="s">
        <v>101</v>
      </c>
      <c r="D79" s="400"/>
      <c r="E79" s="193"/>
      <c r="F79" s="193"/>
      <c r="G79" s="120"/>
      <c r="H79" s="120"/>
      <c r="I79" s="120"/>
      <c r="J79" s="17"/>
      <c r="K79" s="17"/>
      <c r="L79" s="17"/>
      <c r="M79" s="17"/>
      <c r="N79" s="17"/>
      <c r="O79" s="17"/>
      <c r="P79" s="17"/>
      <c r="Q79" s="17"/>
      <c r="R79" s="17"/>
      <c r="S79" s="17"/>
      <c r="T79" s="17"/>
      <c r="U79" s="17"/>
      <c r="V79" s="17"/>
      <c r="W79" s="17"/>
      <c r="X79" s="17"/>
      <c r="Y79" s="17"/>
      <c r="Z79" s="17"/>
      <c r="AA79" s="17"/>
      <c r="AB79" s="17"/>
    </row>
    <row r="80" spans="1:28" ht="32.25" customHeight="1">
      <c r="A80" s="401"/>
      <c r="B80" s="402"/>
      <c r="C80" s="281"/>
      <c r="D80" s="92" t="s">
        <v>452</v>
      </c>
      <c r="E80" s="193"/>
      <c r="F80" s="193"/>
      <c r="G80" s="291"/>
      <c r="H80" s="291"/>
      <c r="I80" s="291"/>
      <c r="J80" s="17"/>
      <c r="K80" s="17"/>
      <c r="L80" s="17"/>
      <c r="M80" s="17"/>
      <c r="N80" s="17"/>
      <c r="O80" s="17"/>
      <c r="P80" s="17"/>
      <c r="Q80" s="17"/>
      <c r="R80" s="17"/>
      <c r="S80" s="17"/>
      <c r="T80" s="17"/>
      <c r="U80" s="17"/>
      <c r="V80" s="17"/>
      <c r="W80" s="17"/>
      <c r="X80" s="17"/>
      <c r="Y80" s="17"/>
      <c r="Z80" s="17"/>
      <c r="AA80" s="17"/>
      <c r="AB80" s="17"/>
    </row>
    <row r="81" spans="1:28" ht="29.25" customHeight="1">
      <c r="A81" s="401"/>
      <c r="B81" s="402"/>
      <c r="C81" s="404"/>
      <c r="D81" s="92" t="s">
        <v>453</v>
      </c>
      <c r="E81" s="133"/>
      <c r="F81" s="132"/>
      <c r="G81" s="403"/>
      <c r="H81" s="403"/>
      <c r="I81" s="403"/>
      <c r="J81" s="17"/>
      <c r="K81" s="17"/>
      <c r="L81" s="17"/>
      <c r="M81" s="17"/>
      <c r="N81" s="17"/>
      <c r="O81" s="17"/>
      <c r="P81" s="17"/>
      <c r="Q81" s="17"/>
      <c r="R81" s="17"/>
      <c r="S81" s="17"/>
      <c r="T81" s="17"/>
      <c r="U81" s="17"/>
      <c r="V81" s="17"/>
      <c r="W81" s="17"/>
      <c r="X81" s="17"/>
      <c r="Y81" s="17"/>
      <c r="Z81" s="17"/>
      <c r="AA81" s="17"/>
      <c r="AB81" s="17"/>
    </row>
    <row r="82" spans="1:28" ht="30" customHeight="1">
      <c r="A82" s="401"/>
      <c r="B82" s="402"/>
      <c r="C82" s="404"/>
      <c r="D82" s="92" t="s">
        <v>454</v>
      </c>
      <c r="E82" s="133"/>
      <c r="F82" s="132"/>
      <c r="G82" s="403"/>
      <c r="H82" s="403"/>
      <c r="I82" s="403"/>
      <c r="J82" s="17"/>
      <c r="K82" s="17"/>
      <c r="L82" s="17"/>
      <c r="M82" s="17"/>
      <c r="N82" s="17"/>
      <c r="O82" s="17"/>
      <c r="P82" s="17"/>
      <c r="Q82" s="17"/>
      <c r="R82" s="17"/>
      <c r="S82" s="17"/>
      <c r="T82" s="17"/>
      <c r="U82" s="17"/>
      <c r="V82" s="17"/>
      <c r="W82" s="17"/>
      <c r="X82" s="17"/>
      <c r="Y82" s="17"/>
      <c r="Z82" s="17"/>
      <c r="AA82" s="17"/>
      <c r="AB82" s="17"/>
    </row>
    <row r="83" spans="1:28" ht="30.75" customHeight="1">
      <c r="A83" s="401"/>
      <c r="B83" s="402"/>
      <c r="C83" s="404"/>
      <c r="D83" s="92" t="s">
        <v>455</v>
      </c>
      <c r="E83" s="133"/>
      <c r="F83" s="132"/>
      <c r="G83" s="403"/>
      <c r="H83" s="403"/>
      <c r="I83" s="403"/>
      <c r="J83" s="17"/>
      <c r="K83" s="17"/>
      <c r="L83" s="17"/>
      <c r="M83" s="17"/>
      <c r="N83" s="17"/>
      <c r="O83" s="17"/>
      <c r="P83" s="17"/>
      <c r="Q83" s="17"/>
      <c r="R83" s="17"/>
      <c r="S83" s="17"/>
      <c r="T83" s="17"/>
      <c r="U83" s="17"/>
      <c r="V83" s="17"/>
      <c r="W83" s="17"/>
      <c r="X83" s="17"/>
      <c r="Y83" s="17"/>
      <c r="Z83" s="17"/>
      <c r="AA83" s="17"/>
      <c r="AB83" s="17"/>
    </row>
    <row r="84" spans="1:28" ht="15.75" customHeight="1">
      <c r="A84" s="401"/>
      <c r="B84" s="402"/>
      <c r="C84" s="278" t="s">
        <v>106</v>
      </c>
      <c r="D84" s="421"/>
      <c r="E84" s="133"/>
      <c r="F84" s="132"/>
      <c r="G84" s="403"/>
      <c r="H84" s="403"/>
      <c r="I84" s="403"/>
      <c r="J84" s="17"/>
      <c r="K84" s="17"/>
      <c r="L84" s="17"/>
      <c r="M84" s="17"/>
      <c r="N84" s="17"/>
      <c r="O84" s="17"/>
      <c r="P84" s="17"/>
      <c r="Q84" s="17"/>
      <c r="R84" s="17"/>
      <c r="S84" s="17"/>
      <c r="T84" s="17"/>
      <c r="U84" s="17"/>
      <c r="V84" s="17"/>
      <c r="W84" s="17"/>
      <c r="X84" s="17"/>
      <c r="Y84" s="17"/>
      <c r="Z84" s="17"/>
      <c r="AA84" s="17"/>
      <c r="AB84" s="17"/>
    </row>
    <row r="85" spans="1:28" ht="56.25" customHeight="1">
      <c r="A85" s="413"/>
      <c r="B85" s="427"/>
      <c r="C85" s="190"/>
      <c r="D85" s="170" t="s">
        <v>456</v>
      </c>
      <c r="E85" s="208"/>
      <c r="F85" s="209"/>
      <c r="G85" s="433"/>
      <c r="H85" s="433"/>
      <c r="I85" s="433"/>
      <c r="J85" s="17"/>
      <c r="K85" s="17"/>
      <c r="L85" s="17"/>
      <c r="M85" s="17"/>
      <c r="N85" s="17"/>
      <c r="O85" s="17"/>
      <c r="P85" s="17"/>
      <c r="Q85" s="17"/>
      <c r="R85" s="17"/>
      <c r="S85" s="17"/>
      <c r="T85" s="17"/>
      <c r="U85" s="17"/>
      <c r="V85" s="17"/>
      <c r="W85" s="17"/>
      <c r="X85" s="17"/>
      <c r="Y85" s="17"/>
      <c r="Z85" s="17"/>
      <c r="AA85" s="17"/>
      <c r="AB85" s="17"/>
    </row>
    <row r="86" spans="1:28" ht="15.75" customHeight="1">
      <c r="A86" s="131"/>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c r="AB86" s="17"/>
    </row>
    <row r="87" spans="1:28" ht="15.75" hidden="1" customHeight="1">
      <c r="A87" s="131"/>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c r="AB87" s="17"/>
    </row>
    <row r="88" spans="1:28" ht="15.75" hidden="1" customHeight="1">
      <c r="A88" s="131"/>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c r="AB88" s="17"/>
    </row>
    <row r="89" spans="1:28" ht="15.75" hidden="1" customHeight="1">
      <c r="A89" s="131"/>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c r="AB89" s="17"/>
    </row>
    <row r="90" spans="1:28" ht="15.75" hidden="1" customHeight="1">
      <c r="A90" s="131"/>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c r="AB90" s="17"/>
    </row>
    <row r="91" spans="1:28"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c r="AB91" s="17"/>
    </row>
    <row r="92" spans="1:28"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c r="AB92" s="17"/>
    </row>
    <row r="93" spans="1:28"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c r="AB93" s="17"/>
    </row>
    <row r="94" spans="1:28"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c r="AB94" s="17"/>
    </row>
    <row r="95" spans="1:28"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c r="AB95" s="17"/>
    </row>
    <row r="96" spans="1:28"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c r="AB96" s="17"/>
    </row>
    <row r="97" spans="1:28"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c r="AB97" s="17"/>
    </row>
    <row r="98" spans="1:28"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c r="AB98" s="17"/>
    </row>
    <row r="99" spans="1:28"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c r="AB99" s="17"/>
    </row>
    <row r="100" spans="1:28"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c r="AB100" s="17"/>
    </row>
    <row r="101" spans="1:28"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c r="AB101" s="17"/>
    </row>
    <row r="102" spans="1:28"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c r="AB102" s="17"/>
    </row>
    <row r="103" spans="1:28"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c r="AB103" s="17"/>
    </row>
    <row r="104" spans="1:28"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c r="AB104" s="17"/>
    </row>
    <row r="105" spans="1:28"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c r="AB105" s="17"/>
    </row>
    <row r="106" spans="1:28"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c r="AB106" s="17"/>
    </row>
    <row r="107" spans="1:28"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c r="AB107" s="17"/>
    </row>
    <row r="108" spans="1:28"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c r="AB108" s="17"/>
    </row>
    <row r="109" spans="1:28"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c r="AB109" s="17"/>
    </row>
    <row r="110" spans="1:28"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c r="AB110" s="17"/>
    </row>
    <row r="111" spans="1:28"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c r="AB111" s="17"/>
    </row>
    <row r="112" spans="1:28"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c r="AB112" s="17"/>
    </row>
    <row r="113" spans="1:28"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c r="AB113" s="17"/>
    </row>
    <row r="114" spans="1:28"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c r="AB114" s="17"/>
    </row>
    <row r="115" spans="1:28"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c r="AB115" s="17"/>
    </row>
    <row r="116" spans="1:28"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c r="AB116" s="17"/>
    </row>
    <row r="117" spans="1:28"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c r="AB117" s="17"/>
    </row>
    <row r="118" spans="1:28"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c r="AB118" s="17"/>
    </row>
    <row r="119" spans="1:28"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c r="AB119" s="17"/>
    </row>
    <row r="120" spans="1:28"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c r="AB120" s="17"/>
    </row>
    <row r="121" spans="1:28"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c r="AB121" s="17"/>
    </row>
    <row r="122" spans="1:28"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c r="AB122" s="17"/>
    </row>
    <row r="123" spans="1:28"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c r="AB123" s="17"/>
    </row>
    <row r="124" spans="1:28"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c r="AB124" s="17"/>
    </row>
    <row r="125" spans="1:28"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c r="AB125" s="17"/>
    </row>
    <row r="126" spans="1:28"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c r="AB126" s="17"/>
    </row>
    <row r="127" spans="1:28"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c r="AB127" s="17"/>
    </row>
    <row r="128" spans="1:28"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c r="AB128" s="17"/>
    </row>
    <row r="129" spans="1:28"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c r="AB129" s="17"/>
    </row>
    <row r="130" spans="1:28"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c r="AB130" s="17"/>
    </row>
    <row r="131" spans="1:28"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c r="AB131" s="17"/>
    </row>
    <row r="132" spans="1:28"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c r="AB132" s="17"/>
    </row>
    <row r="133" spans="1:28"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c r="AB133" s="17"/>
    </row>
    <row r="134" spans="1:28"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c r="AB134" s="17"/>
    </row>
    <row r="135" spans="1:28"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c r="AB135" s="17"/>
    </row>
    <row r="136" spans="1:28"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c r="AB136" s="17"/>
    </row>
    <row r="137" spans="1:28"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c r="AB137" s="17"/>
    </row>
    <row r="138" spans="1:28"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c r="AB138" s="17"/>
    </row>
    <row r="139" spans="1:28"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c r="AB139" s="17"/>
    </row>
    <row r="140" spans="1:28"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c r="AB140" s="17"/>
    </row>
    <row r="141" spans="1:28"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c r="AB141" s="17"/>
    </row>
    <row r="142" spans="1:28"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c r="AB142" s="17"/>
    </row>
    <row r="143" spans="1:28"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c r="AB143" s="17"/>
    </row>
    <row r="144" spans="1:28"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c r="AB144" s="17"/>
    </row>
    <row r="145" spans="1:28"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c r="AB145" s="17"/>
    </row>
    <row r="146" spans="1:28"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c r="AB146" s="17"/>
    </row>
    <row r="147" spans="1:28"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c r="AB147" s="17"/>
    </row>
    <row r="148" spans="1:28"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c r="AB148" s="17"/>
    </row>
    <row r="149" spans="1:28"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c r="AB149" s="17"/>
    </row>
    <row r="150" spans="1:28"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c r="AB150" s="17"/>
    </row>
    <row r="151" spans="1:28"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c r="AB151" s="17"/>
    </row>
    <row r="152" spans="1:28"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c r="AB152" s="17"/>
    </row>
    <row r="153" spans="1:28"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c r="AB153" s="17"/>
    </row>
    <row r="154" spans="1:28"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c r="AB154" s="17"/>
    </row>
    <row r="155" spans="1:28"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c r="AB155" s="17"/>
    </row>
    <row r="156" spans="1:28"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c r="AB156" s="17"/>
    </row>
    <row r="157" spans="1:28"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c r="AB157" s="17"/>
    </row>
    <row r="158" spans="1:28"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c r="AB158" s="17"/>
    </row>
    <row r="159" spans="1:28"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c r="AB159" s="17"/>
    </row>
    <row r="160" spans="1:28"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c r="AB160" s="17"/>
    </row>
    <row r="161" spans="1:28"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c r="AB161" s="17"/>
    </row>
    <row r="162" spans="1:28"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c r="AB162" s="17"/>
    </row>
    <row r="163" spans="1:28"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c r="AB163" s="17"/>
    </row>
    <row r="164" spans="1:28"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c r="AB164" s="17"/>
    </row>
    <row r="165" spans="1:28"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c r="AB165" s="17"/>
    </row>
    <row r="166" spans="1:28"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c r="AB166" s="17"/>
    </row>
    <row r="167" spans="1:28"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c r="AB167" s="17"/>
    </row>
    <row r="168" spans="1:28"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c r="AB168" s="17"/>
    </row>
    <row r="169" spans="1:28"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c r="AB169" s="17"/>
    </row>
    <row r="170" spans="1:28"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c r="AB170" s="17"/>
    </row>
    <row r="171" spans="1:28"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c r="AB171" s="17"/>
    </row>
    <row r="172" spans="1:28"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c r="AB172" s="17"/>
    </row>
    <row r="173" spans="1:28"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c r="AB173" s="17"/>
    </row>
    <row r="174" spans="1:28"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c r="AB174" s="17"/>
    </row>
    <row r="175" spans="1:28"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c r="AB175" s="17"/>
    </row>
    <row r="176" spans="1:28"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c r="AB176" s="17"/>
    </row>
    <row r="177" spans="1:28"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c r="AB177" s="17"/>
    </row>
    <row r="178" spans="1:28"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c r="AB178" s="17"/>
    </row>
    <row r="179" spans="1:28"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c r="AB179" s="17"/>
    </row>
    <row r="180" spans="1:28"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c r="AB180" s="17"/>
    </row>
    <row r="181" spans="1:28"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c r="AB181" s="17"/>
    </row>
    <row r="182" spans="1:28"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c r="AB182" s="17"/>
    </row>
    <row r="183" spans="1:28"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c r="AB183" s="17"/>
    </row>
    <row r="184" spans="1:28"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c r="AB184" s="17"/>
    </row>
    <row r="185" spans="1:28"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c r="AB185" s="17"/>
    </row>
    <row r="186" spans="1:28"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c r="AB186" s="17"/>
    </row>
    <row r="187" spans="1:28"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c r="AB187" s="17"/>
    </row>
    <row r="188" spans="1:28"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c r="AB188" s="17"/>
    </row>
    <row r="189" spans="1:28"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c r="AB189" s="17"/>
    </row>
    <row r="190" spans="1:28"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c r="AB190" s="17"/>
    </row>
    <row r="191" spans="1:28"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c r="AB191" s="17"/>
    </row>
    <row r="192" spans="1:28"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c r="AB192" s="17"/>
    </row>
    <row r="193" spans="1:28"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c r="AB193" s="17"/>
    </row>
    <row r="194" spans="1:28"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c r="AB194" s="17"/>
    </row>
    <row r="195" spans="1:28"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c r="AB195" s="17"/>
    </row>
    <row r="196" spans="1:28"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c r="AB196" s="17"/>
    </row>
    <row r="197" spans="1:28"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c r="AB197" s="17"/>
    </row>
    <row r="198" spans="1:28"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c r="AB198" s="17"/>
    </row>
    <row r="199" spans="1:28"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c r="AB199" s="17"/>
    </row>
    <row r="200" spans="1:28"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c r="AB200" s="17"/>
    </row>
    <row r="201" spans="1:28"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c r="AB201" s="17"/>
    </row>
    <row r="202" spans="1:28"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c r="AB202" s="17"/>
    </row>
    <row r="203" spans="1:28"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c r="AB203" s="17"/>
    </row>
    <row r="204" spans="1:28"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c r="AB204" s="17"/>
    </row>
    <row r="205" spans="1:28"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c r="AB205" s="17"/>
    </row>
    <row r="206" spans="1:28"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c r="AB206" s="17"/>
    </row>
    <row r="207" spans="1:28"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c r="AB207" s="17"/>
    </row>
    <row r="208" spans="1:28"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c r="AB208" s="17"/>
    </row>
    <row r="209" spans="1:28"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c r="AB209" s="17"/>
    </row>
    <row r="210" spans="1:28"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c r="AB210" s="17"/>
    </row>
    <row r="211" spans="1:28"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c r="AB211" s="17"/>
    </row>
    <row r="212" spans="1:28"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c r="AB212" s="17"/>
    </row>
    <row r="213" spans="1:28"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c r="AB213" s="17"/>
    </row>
    <row r="214" spans="1:28"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c r="AB214" s="17"/>
    </row>
    <row r="215" spans="1:28"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c r="AB215" s="17"/>
    </row>
    <row r="216" spans="1:28"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c r="AB216" s="17"/>
    </row>
    <row r="217" spans="1:28"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c r="AB217" s="17"/>
    </row>
    <row r="218" spans="1:28"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c r="AB218" s="17"/>
    </row>
    <row r="219" spans="1:28"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c r="AB219" s="17"/>
    </row>
    <row r="220" spans="1:28"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c r="AB220" s="17"/>
    </row>
    <row r="221" spans="1:28"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c r="AB221" s="17"/>
    </row>
    <row r="222" spans="1:28"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c r="AB222" s="17"/>
    </row>
    <row r="223" spans="1:28"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c r="AB223" s="17"/>
    </row>
    <row r="224" spans="1:28"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c r="AB224" s="17"/>
    </row>
    <row r="225" spans="1:28"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c r="AB225" s="17"/>
    </row>
    <row r="226" spans="1:28"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c r="AB226" s="17"/>
    </row>
    <row r="227" spans="1:28"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c r="AB227" s="17"/>
    </row>
    <row r="228" spans="1:28"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c r="AB228" s="17"/>
    </row>
    <row r="229" spans="1:28"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c r="AB229" s="17"/>
    </row>
    <row r="230" spans="1:28"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c r="AB230" s="17"/>
    </row>
    <row r="231" spans="1:28"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c r="AB231" s="17"/>
    </row>
    <row r="232" spans="1:28"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c r="AB232" s="17"/>
    </row>
    <row r="233" spans="1:28"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c r="AB233" s="17"/>
    </row>
    <row r="234" spans="1:28"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c r="AB234" s="17"/>
    </row>
    <row r="235" spans="1:28"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c r="AB235" s="17"/>
    </row>
    <row r="236" spans="1:28"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c r="AB236" s="17"/>
    </row>
    <row r="237" spans="1:28"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c r="AB237" s="17"/>
    </row>
    <row r="238" spans="1:28"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c r="AB238" s="17"/>
    </row>
    <row r="239" spans="1:28"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c r="AB239" s="17"/>
    </row>
    <row r="240" spans="1:28"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c r="AB240" s="17"/>
    </row>
    <row r="241" spans="1:28"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c r="AB241" s="17"/>
    </row>
    <row r="242" spans="1:28"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c r="AB242" s="17"/>
    </row>
    <row r="243" spans="1:28"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c r="AB243" s="17"/>
    </row>
    <row r="244" spans="1:28"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c r="AB244" s="17"/>
    </row>
    <row r="245" spans="1:28"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c r="AB245" s="17"/>
    </row>
    <row r="246" spans="1:28"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c r="AB246" s="17"/>
    </row>
    <row r="247" spans="1:28"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c r="AB247" s="17"/>
    </row>
    <row r="248" spans="1:28"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c r="AB248" s="17"/>
    </row>
    <row r="249" spans="1:28"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c r="AB249" s="17"/>
    </row>
    <row r="250" spans="1:28"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c r="AB250" s="17"/>
    </row>
    <row r="251" spans="1:28"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c r="AB251" s="17"/>
    </row>
    <row r="252" spans="1:28"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c r="AB252" s="17"/>
    </row>
    <row r="253" spans="1:28"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c r="AB253" s="17"/>
    </row>
    <row r="254" spans="1:28"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c r="AB254" s="17"/>
    </row>
    <row r="255" spans="1:28"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c r="AB255" s="17"/>
    </row>
    <row r="256" spans="1:28"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c r="AB256" s="17"/>
    </row>
    <row r="257" spans="1:28" ht="15.75" hidden="1" customHeight="1">
      <c r="A257" s="17"/>
      <c r="B257" s="17"/>
      <c r="C257" s="132"/>
      <c r="D257" s="132"/>
      <c r="E257" s="133"/>
      <c r="F257" s="132"/>
      <c r="G257" s="134"/>
      <c r="H257" s="134"/>
      <c r="I257" s="135"/>
      <c r="J257" s="17"/>
      <c r="K257" s="17"/>
      <c r="L257" s="17"/>
      <c r="M257" s="17"/>
      <c r="N257" s="17"/>
      <c r="O257" s="17"/>
      <c r="P257" s="17"/>
      <c r="Q257" s="17"/>
      <c r="R257" s="17"/>
      <c r="S257" s="17"/>
      <c r="T257" s="17"/>
      <c r="U257" s="17"/>
      <c r="V257" s="17"/>
      <c r="W257" s="17"/>
      <c r="X257" s="17"/>
      <c r="Y257" s="17"/>
      <c r="Z257" s="17"/>
      <c r="AA257" s="17"/>
      <c r="AB257" s="17"/>
    </row>
    <row r="258" spans="1:28" ht="15.75" hidden="1" customHeight="1">
      <c r="A258" s="17"/>
      <c r="B258" s="17"/>
      <c r="C258" s="132"/>
      <c r="D258" s="132"/>
      <c r="E258" s="133"/>
      <c r="F258" s="132"/>
      <c r="G258" s="134"/>
      <c r="H258" s="134"/>
      <c r="I258" s="135"/>
      <c r="J258" s="17"/>
      <c r="K258" s="17"/>
      <c r="L258" s="17"/>
      <c r="M258" s="17"/>
      <c r="N258" s="17"/>
      <c r="O258" s="17"/>
      <c r="P258" s="17"/>
      <c r="Q258" s="17"/>
      <c r="R258" s="17"/>
      <c r="S258" s="17"/>
      <c r="T258" s="17"/>
      <c r="U258" s="17"/>
      <c r="V258" s="17"/>
      <c r="W258" s="17"/>
      <c r="X258" s="17"/>
      <c r="Y258" s="17"/>
      <c r="Z258" s="17"/>
      <c r="AA258" s="17"/>
      <c r="AB258" s="17"/>
    </row>
    <row r="259" spans="1:28" ht="15.75" hidden="1" customHeight="1">
      <c r="A259" s="17"/>
      <c r="B259" s="17"/>
      <c r="C259" s="132"/>
      <c r="D259" s="132"/>
      <c r="E259" s="133"/>
      <c r="F259" s="132"/>
      <c r="G259" s="134"/>
      <c r="H259" s="134"/>
      <c r="I259" s="135"/>
      <c r="J259" s="17"/>
      <c r="K259" s="17"/>
      <c r="L259" s="17"/>
      <c r="M259" s="17"/>
      <c r="N259" s="17"/>
      <c r="O259" s="17"/>
      <c r="P259" s="17"/>
      <c r="Q259" s="17"/>
      <c r="R259" s="17"/>
      <c r="S259" s="17"/>
      <c r="T259" s="17"/>
      <c r="U259" s="17"/>
      <c r="V259" s="17"/>
      <c r="W259" s="17"/>
      <c r="X259" s="17"/>
      <c r="Y259" s="17"/>
      <c r="Z259" s="17"/>
      <c r="AA259" s="17"/>
      <c r="AB259" s="17"/>
    </row>
    <row r="260" spans="1:28" ht="15.75" hidden="1" customHeight="1">
      <c r="A260" s="17"/>
      <c r="B260" s="17"/>
      <c r="C260" s="132"/>
      <c r="D260" s="132"/>
      <c r="E260" s="133"/>
      <c r="F260" s="132"/>
      <c r="G260" s="134"/>
      <c r="H260" s="134"/>
      <c r="I260" s="135"/>
      <c r="J260" s="17"/>
      <c r="K260" s="17"/>
      <c r="L260" s="17"/>
      <c r="M260" s="17"/>
      <c r="N260" s="17"/>
      <c r="O260" s="17"/>
      <c r="P260" s="17"/>
      <c r="Q260" s="17"/>
      <c r="R260" s="17"/>
      <c r="S260" s="17"/>
      <c r="T260" s="17"/>
      <c r="U260" s="17"/>
      <c r="V260" s="17"/>
      <c r="W260" s="17"/>
      <c r="X260" s="17"/>
      <c r="Y260" s="17"/>
      <c r="Z260" s="17"/>
      <c r="AA260" s="17"/>
      <c r="AB260" s="17"/>
    </row>
    <row r="261" spans="1:28" ht="15.75" hidden="1" customHeight="1">
      <c r="A261" s="17"/>
      <c r="B261" s="17"/>
      <c r="C261" s="132"/>
      <c r="D261" s="132"/>
      <c r="E261" s="133"/>
      <c r="F261" s="132"/>
      <c r="G261" s="134"/>
      <c r="H261" s="134"/>
      <c r="I261" s="135"/>
      <c r="J261" s="17"/>
      <c r="K261" s="17"/>
      <c r="L261" s="17"/>
      <c r="M261" s="17"/>
      <c r="N261" s="17"/>
      <c r="O261" s="17"/>
      <c r="P261" s="17"/>
      <c r="Q261" s="17"/>
      <c r="R261" s="17"/>
      <c r="S261" s="17"/>
      <c r="T261" s="17"/>
      <c r="U261" s="17"/>
      <c r="V261" s="17"/>
      <c r="W261" s="17"/>
      <c r="X261" s="17"/>
      <c r="Y261" s="17"/>
      <c r="Z261" s="17"/>
      <c r="AA261" s="17"/>
      <c r="AB261" s="17"/>
    </row>
    <row r="262" spans="1:28" ht="15.75" hidden="1" customHeight="1">
      <c r="A262" s="17"/>
      <c r="B262" s="17"/>
      <c r="C262" s="132"/>
      <c r="D262" s="132"/>
      <c r="E262" s="133"/>
      <c r="F262" s="132"/>
      <c r="G262" s="134"/>
      <c r="H262" s="134"/>
      <c r="I262" s="135"/>
      <c r="J262" s="17"/>
      <c r="K262" s="17"/>
      <c r="L262" s="17"/>
      <c r="M262" s="17"/>
      <c r="N262" s="17"/>
      <c r="O262" s="17"/>
      <c r="P262" s="17"/>
      <c r="Q262" s="17"/>
      <c r="R262" s="17"/>
      <c r="S262" s="17"/>
      <c r="T262" s="17"/>
      <c r="U262" s="17"/>
      <c r="V262" s="17"/>
      <c r="W262" s="17"/>
      <c r="X262" s="17"/>
      <c r="Y262" s="17"/>
      <c r="Z262" s="17"/>
      <c r="AA262" s="17"/>
      <c r="AB262" s="17"/>
    </row>
    <row r="263" spans="1:28" ht="15.75" hidden="1" customHeight="1">
      <c r="A263" s="17"/>
      <c r="B263" s="17"/>
      <c r="C263" s="132"/>
      <c r="D263" s="132"/>
      <c r="E263" s="133"/>
      <c r="F263" s="132"/>
      <c r="G263" s="134"/>
      <c r="H263" s="134"/>
      <c r="I263" s="135"/>
      <c r="J263" s="17"/>
      <c r="K263" s="17"/>
      <c r="L263" s="17"/>
      <c r="M263" s="17"/>
      <c r="N263" s="17"/>
      <c r="O263" s="17"/>
      <c r="P263" s="17"/>
      <c r="Q263" s="17"/>
      <c r="R263" s="17"/>
      <c r="S263" s="17"/>
      <c r="T263" s="17"/>
      <c r="U263" s="17"/>
      <c r="V263" s="17"/>
      <c r="W263" s="17"/>
      <c r="X263" s="17"/>
      <c r="Y263" s="17"/>
      <c r="Z263" s="17"/>
      <c r="AA263" s="17"/>
      <c r="AB263" s="17"/>
    </row>
    <row r="264" spans="1:28" ht="15.75" hidden="1" customHeight="1">
      <c r="A264" s="17"/>
      <c r="B264" s="17"/>
      <c r="C264" s="132"/>
      <c r="D264" s="132"/>
      <c r="E264" s="133"/>
      <c r="F264" s="132"/>
      <c r="G264" s="134"/>
      <c r="H264" s="134"/>
      <c r="I264" s="135"/>
      <c r="J264" s="17"/>
      <c r="K264" s="17"/>
      <c r="L264" s="17"/>
      <c r="M264" s="17"/>
      <c r="N264" s="17"/>
      <c r="O264" s="17"/>
      <c r="P264" s="17"/>
      <c r="Q264" s="17"/>
      <c r="R264" s="17"/>
      <c r="S264" s="17"/>
      <c r="T264" s="17"/>
      <c r="U264" s="17"/>
      <c r="V264" s="17"/>
      <c r="W264" s="17"/>
      <c r="X264" s="17"/>
      <c r="Y264" s="17"/>
      <c r="Z264" s="17"/>
      <c r="AA264" s="17"/>
      <c r="AB264" s="17"/>
    </row>
    <row r="265" spans="1:28" ht="15.75" hidden="1" customHeight="1">
      <c r="A265" s="17"/>
      <c r="B265" s="17"/>
      <c r="C265" s="132"/>
      <c r="D265" s="132"/>
      <c r="E265" s="133"/>
      <c r="F265" s="132"/>
      <c r="G265" s="134"/>
      <c r="H265" s="134"/>
      <c r="I265" s="135"/>
      <c r="J265" s="17"/>
      <c r="K265" s="17"/>
      <c r="L265" s="17"/>
      <c r="M265" s="17"/>
      <c r="N265" s="17"/>
      <c r="O265" s="17"/>
      <c r="P265" s="17"/>
      <c r="Q265" s="17"/>
      <c r="R265" s="17"/>
      <c r="S265" s="17"/>
      <c r="T265" s="17"/>
      <c r="U265" s="17"/>
      <c r="V265" s="17"/>
      <c r="W265" s="17"/>
      <c r="X265" s="17"/>
      <c r="Y265" s="17"/>
      <c r="Z265" s="17"/>
      <c r="AA265" s="17"/>
      <c r="AB265" s="17"/>
    </row>
    <row r="266" spans="1:28" ht="15.75" hidden="1" customHeight="1">
      <c r="A266" s="17"/>
      <c r="B266" s="17"/>
      <c r="C266" s="132"/>
      <c r="D266" s="132"/>
      <c r="E266" s="133"/>
      <c r="F266" s="132"/>
      <c r="G266" s="134"/>
      <c r="H266" s="134"/>
      <c r="I266" s="135"/>
      <c r="J266" s="17"/>
      <c r="K266" s="17"/>
      <c r="L266" s="17"/>
      <c r="M266" s="17"/>
      <c r="N266" s="17"/>
      <c r="O266" s="17"/>
      <c r="P266" s="17"/>
      <c r="Q266" s="17"/>
      <c r="R266" s="17"/>
      <c r="S266" s="17"/>
      <c r="T266" s="17"/>
      <c r="U266" s="17"/>
      <c r="V266" s="17"/>
      <c r="W266" s="17"/>
      <c r="X266" s="17"/>
      <c r="Y266" s="17"/>
      <c r="Z266" s="17"/>
      <c r="AA266" s="17"/>
      <c r="AB266" s="17"/>
    </row>
    <row r="267" spans="1:28" ht="15.75" hidden="1" customHeight="1">
      <c r="A267" s="17"/>
      <c r="B267" s="17"/>
      <c r="C267" s="132"/>
      <c r="D267" s="132"/>
      <c r="E267" s="133"/>
      <c r="F267" s="132"/>
      <c r="G267" s="134"/>
      <c r="H267" s="134"/>
      <c r="I267" s="135"/>
      <c r="J267" s="17"/>
      <c r="K267" s="17"/>
      <c r="L267" s="17"/>
      <c r="M267" s="17"/>
      <c r="N267" s="17"/>
      <c r="O267" s="17"/>
      <c r="P267" s="17"/>
      <c r="Q267" s="17"/>
      <c r="R267" s="17"/>
      <c r="S267" s="17"/>
      <c r="T267" s="17"/>
      <c r="U267" s="17"/>
      <c r="V267" s="17"/>
      <c r="W267" s="17"/>
      <c r="X267" s="17"/>
      <c r="Y267" s="17"/>
      <c r="Z267" s="17"/>
      <c r="AA267" s="17"/>
      <c r="AB267" s="17"/>
    </row>
    <row r="268" spans="1:28" ht="15.75" hidden="1" customHeight="1">
      <c r="A268" s="17"/>
      <c r="B268" s="17"/>
      <c r="C268" s="132"/>
      <c r="D268" s="132"/>
      <c r="E268" s="133"/>
      <c r="F268" s="132"/>
      <c r="G268" s="134"/>
      <c r="H268" s="134"/>
      <c r="I268" s="135"/>
      <c r="J268" s="17"/>
      <c r="K268" s="17"/>
      <c r="L268" s="17"/>
      <c r="M268" s="17"/>
      <c r="N268" s="17"/>
      <c r="O268" s="17"/>
      <c r="P268" s="17"/>
      <c r="Q268" s="17"/>
      <c r="R268" s="17"/>
      <c r="S268" s="17"/>
      <c r="T268" s="17"/>
      <c r="U268" s="17"/>
      <c r="V268" s="17"/>
      <c r="W268" s="17"/>
      <c r="X268" s="17"/>
      <c r="Y268" s="17"/>
      <c r="Z268" s="17"/>
      <c r="AA268" s="17"/>
      <c r="AB268" s="17"/>
    </row>
    <row r="269" spans="1:28" ht="15.75" hidden="1" customHeight="1">
      <c r="A269" s="17"/>
      <c r="B269" s="17"/>
      <c r="C269" s="132"/>
      <c r="D269" s="132"/>
      <c r="E269" s="133"/>
      <c r="F269" s="132"/>
      <c r="G269" s="134"/>
      <c r="H269" s="134"/>
      <c r="I269" s="135"/>
      <c r="J269" s="17"/>
      <c r="K269" s="17"/>
      <c r="L269" s="17"/>
      <c r="M269" s="17"/>
      <c r="N269" s="17"/>
      <c r="O269" s="17"/>
      <c r="P269" s="17"/>
      <c r="Q269" s="17"/>
      <c r="R269" s="17"/>
      <c r="S269" s="17"/>
      <c r="T269" s="17"/>
      <c r="U269" s="17"/>
      <c r="V269" s="17"/>
      <c r="W269" s="17"/>
      <c r="X269" s="17"/>
      <c r="Y269" s="17"/>
      <c r="Z269" s="17"/>
      <c r="AA269" s="17"/>
      <c r="AB269" s="17"/>
    </row>
    <row r="270" spans="1:28" ht="15.75" hidden="1" customHeight="1">
      <c r="A270" s="17"/>
      <c r="B270" s="17"/>
      <c r="C270" s="132"/>
      <c r="D270" s="132"/>
      <c r="E270" s="133"/>
      <c r="F270" s="132"/>
      <c r="G270" s="134"/>
      <c r="H270" s="134"/>
      <c r="I270" s="135"/>
      <c r="J270" s="17"/>
      <c r="K270" s="17"/>
      <c r="L270" s="17"/>
      <c r="M270" s="17"/>
      <c r="N270" s="17"/>
      <c r="O270" s="17"/>
      <c r="P270" s="17"/>
      <c r="Q270" s="17"/>
      <c r="R270" s="17"/>
      <c r="S270" s="17"/>
      <c r="T270" s="17"/>
      <c r="U270" s="17"/>
      <c r="V270" s="17"/>
      <c r="W270" s="17"/>
      <c r="X270" s="17"/>
      <c r="Y270" s="17"/>
      <c r="Z270" s="17"/>
      <c r="AA270" s="17"/>
      <c r="AB270" s="17"/>
    </row>
    <row r="271" spans="1:28" ht="15.75" hidden="1" customHeight="1">
      <c r="A271" s="17"/>
      <c r="B271" s="17"/>
      <c r="C271" s="132"/>
      <c r="D271" s="132"/>
      <c r="E271" s="133"/>
      <c r="F271" s="132"/>
      <c r="G271" s="134"/>
      <c r="H271" s="134"/>
      <c r="I271" s="135"/>
      <c r="J271" s="17"/>
      <c r="K271" s="17"/>
      <c r="L271" s="17"/>
      <c r="M271" s="17"/>
      <c r="N271" s="17"/>
      <c r="O271" s="17"/>
      <c r="P271" s="17"/>
      <c r="Q271" s="17"/>
      <c r="R271" s="17"/>
      <c r="S271" s="17"/>
      <c r="T271" s="17"/>
      <c r="U271" s="17"/>
      <c r="V271" s="17"/>
      <c r="W271" s="17"/>
      <c r="X271" s="17"/>
      <c r="Y271" s="17"/>
      <c r="Z271" s="17"/>
      <c r="AA271" s="17"/>
      <c r="AB271" s="17"/>
    </row>
    <row r="272" spans="1:28" ht="15.75" hidden="1" customHeight="1">
      <c r="A272" s="17"/>
      <c r="B272" s="17"/>
      <c r="C272" s="132"/>
      <c r="D272" s="132"/>
      <c r="E272" s="133"/>
      <c r="F272" s="132"/>
      <c r="G272" s="134"/>
      <c r="H272" s="134"/>
      <c r="I272" s="135"/>
      <c r="J272" s="17"/>
      <c r="K272" s="17"/>
      <c r="L272" s="17"/>
      <c r="M272" s="17"/>
      <c r="N272" s="17"/>
      <c r="O272" s="17"/>
      <c r="P272" s="17"/>
      <c r="Q272" s="17"/>
      <c r="R272" s="17"/>
      <c r="S272" s="17"/>
      <c r="T272" s="17"/>
      <c r="U272" s="17"/>
      <c r="V272" s="17"/>
      <c r="W272" s="17"/>
      <c r="X272" s="17"/>
      <c r="Y272" s="17"/>
      <c r="Z272" s="17"/>
      <c r="AA272" s="17"/>
      <c r="AB272" s="17"/>
    </row>
    <row r="273" spans="1:28" ht="15.75" hidden="1" customHeight="1">
      <c r="A273" s="17"/>
      <c r="B273" s="17"/>
      <c r="C273" s="132"/>
      <c r="D273" s="132"/>
      <c r="E273" s="133"/>
      <c r="F273" s="132"/>
      <c r="G273" s="134"/>
      <c r="H273" s="134"/>
      <c r="I273" s="135"/>
      <c r="J273" s="17"/>
      <c r="K273" s="17"/>
      <c r="L273" s="17"/>
      <c r="M273" s="17"/>
      <c r="N273" s="17"/>
      <c r="O273" s="17"/>
      <c r="P273" s="17"/>
      <c r="Q273" s="17"/>
      <c r="R273" s="17"/>
      <c r="S273" s="17"/>
      <c r="T273" s="17"/>
      <c r="U273" s="17"/>
      <c r="V273" s="17"/>
      <c r="W273" s="17"/>
      <c r="X273" s="17"/>
      <c r="Y273" s="17"/>
      <c r="Z273" s="17"/>
      <c r="AA273" s="17"/>
      <c r="AB273" s="17"/>
    </row>
    <row r="274" spans="1:28" ht="15.75" hidden="1" customHeight="1">
      <c r="A274" s="17"/>
      <c r="B274" s="17"/>
      <c r="C274" s="132"/>
      <c r="D274" s="132"/>
      <c r="E274" s="133"/>
      <c r="F274" s="132"/>
      <c r="G274" s="134"/>
      <c r="H274" s="134"/>
      <c r="I274" s="135"/>
      <c r="J274" s="17"/>
      <c r="K274" s="17"/>
      <c r="L274" s="17"/>
      <c r="M274" s="17"/>
      <c r="N274" s="17"/>
      <c r="O274" s="17"/>
      <c r="P274" s="17"/>
      <c r="Q274" s="17"/>
      <c r="R274" s="17"/>
      <c r="S274" s="17"/>
      <c r="T274" s="17"/>
      <c r="U274" s="17"/>
      <c r="V274" s="17"/>
      <c r="W274" s="17"/>
      <c r="X274" s="17"/>
      <c r="Y274" s="17"/>
      <c r="Z274" s="17"/>
      <c r="AA274" s="17"/>
      <c r="AB274" s="17"/>
    </row>
    <row r="275" spans="1:28" ht="15.75" hidden="1" customHeight="1">
      <c r="A275" s="17"/>
      <c r="B275" s="17"/>
      <c r="C275" s="132"/>
      <c r="D275" s="132"/>
      <c r="E275" s="133"/>
      <c r="F275" s="132"/>
      <c r="G275" s="134"/>
      <c r="H275" s="134"/>
      <c r="I275" s="135"/>
      <c r="J275" s="17"/>
      <c r="K275" s="17"/>
      <c r="L275" s="17"/>
      <c r="M275" s="17"/>
      <c r="N275" s="17"/>
      <c r="O275" s="17"/>
      <c r="P275" s="17"/>
      <c r="Q275" s="17"/>
      <c r="R275" s="17"/>
      <c r="S275" s="17"/>
      <c r="T275" s="17"/>
      <c r="U275" s="17"/>
      <c r="V275" s="17"/>
      <c r="W275" s="17"/>
      <c r="X275" s="17"/>
      <c r="Y275" s="17"/>
      <c r="Z275" s="17"/>
      <c r="AA275" s="17"/>
      <c r="AB275" s="17"/>
    </row>
    <row r="276" spans="1:28" ht="15.75" hidden="1" customHeight="1">
      <c r="A276" s="17"/>
      <c r="B276" s="17"/>
      <c r="C276" s="132"/>
      <c r="D276" s="132"/>
      <c r="E276" s="133"/>
      <c r="F276" s="132"/>
      <c r="G276" s="134"/>
      <c r="H276" s="134"/>
      <c r="I276" s="135"/>
      <c r="J276" s="17"/>
      <c r="K276" s="17"/>
      <c r="L276" s="17"/>
      <c r="M276" s="17"/>
      <c r="N276" s="17"/>
      <c r="O276" s="17"/>
      <c r="P276" s="17"/>
      <c r="Q276" s="17"/>
      <c r="R276" s="17"/>
      <c r="S276" s="17"/>
      <c r="T276" s="17"/>
      <c r="U276" s="17"/>
      <c r="V276" s="17"/>
      <c r="W276" s="17"/>
      <c r="X276" s="17"/>
      <c r="Y276" s="17"/>
      <c r="Z276" s="17"/>
      <c r="AA276" s="17"/>
      <c r="AB276" s="17"/>
    </row>
    <row r="277" spans="1:28" ht="15.75" hidden="1" customHeight="1">
      <c r="A277" s="17"/>
      <c r="B277" s="17"/>
      <c r="C277" s="132"/>
      <c r="D277" s="132"/>
      <c r="E277" s="133"/>
      <c r="F277" s="132"/>
      <c r="G277" s="134"/>
      <c r="H277" s="134"/>
      <c r="I277" s="135"/>
      <c r="J277" s="17"/>
      <c r="K277" s="17"/>
      <c r="L277" s="17"/>
      <c r="M277" s="17"/>
      <c r="N277" s="17"/>
      <c r="O277" s="17"/>
      <c r="P277" s="17"/>
      <c r="Q277" s="17"/>
      <c r="R277" s="17"/>
      <c r="S277" s="17"/>
      <c r="T277" s="17"/>
      <c r="U277" s="17"/>
      <c r="V277" s="17"/>
      <c r="W277" s="17"/>
      <c r="X277" s="17"/>
      <c r="Y277" s="17"/>
      <c r="Z277" s="17"/>
      <c r="AA277" s="17"/>
      <c r="AB277" s="17"/>
    </row>
    <row r="278" spans="1:28" ht="15.75" hidden="1" customHeight="1">
      <c r="A278" s="17"/>
      <c r="B278" s="17"/>
      <c r="C278" s="132"/>
      <c r="D278" s="132"/>
      <c r="E278" s="133"/>
      <c r="F278" s="132"/>
      <c r="G278" s="134"/>
      <c r="H278" s="134"/>
      <c r="I278" s="135"/>
      <c r="J278" s="17"/>
      <c r="K278" s="17"/>
      <c r="L278" s="17"/>
      <c r="M278" s="17"/>
      <c r="N278" s="17"/>
      <c r="O278" s="17"/>
      <c r="P278" s="17"/>
      <c r="Q278" s="17"/>
      <c r="R278" s="17"/>
      <c r="S278" s="17"/>
      <c r="T278" s="17"/>
      <c r="U278" s="17"/>
      <c r="V278" s="17"/>
      <c r="W278" s="17"/>
      <c r="X278" s="17"/>
      <c r="Y278" s="17"/>
      <c r="Z278" s="17"/>
      <c r="AA278" s="17"/>
      <c r="AB278" s="17"/>
    </row>
    <row r="279" spans="1:28" ht="15.75" hidden="1" customHeight="1">
      <c r="A279" s="17"/>
      <c r="B279" s="17"/>
      <c r="C279" s="132"/>
      <c r="D279" s="132"/>
      <c r="E279" s="133"/>
      <c r="F279" s="132"/>
      <c r="G279" s="134"/>
      <c r="H279" s="134"/>
      <c r="I279" s="135"/>
      <c r="J279" s="17"/>
      <c r="K279" s="17"/>
      <c r="L279" s="17"/>
      <c r="M279" s="17"/>
      <c r="N279" s="17"/>
      <c r="O279" s="17"/>
      <c r="P279" s="17"/>
      <c r="Q279" s="17"/>
      <c r="R279" s="17"/>
      <c r="S279" s="17"/>
      <c r="T279" s="17"/>
      <c r="U279" s="17"/>
      <c r="V279" s="17"/>
      <c r="W279" s="17"/>
      <c r="X279" s="17"/>
      <c r="Y279" s="17"/>
      <c r="Z279" s="17"/>
      <c r="AA279" s="17"/>
      <c r="AB279" s="17"/>
    </row>
    <row r="280" spans="1:28" ht="15.75" hidden="1" customHeight="1">
      <c r="A280" s="17"/>
      <c r="B280" s="17"/>
      <c r="C280" s="132"/>
      <c r="D280" s="132"/>
      <c r="E280" s="133"/>
      <c r="F280" s="132"/>
      <c r="G280" s="134"/>
      <c r="H280" s="134"/>
      <c r="I280" s="135"/>
      <c r="J280" s="17"/>
      <c r="K280" s="17"/>
      <c r="L280" s="17"/>
      <c r="M280" s="17"/>
      <c r="N280" s="17"/>
      <c r="O280" s="17"/>
      <c r="P280" s="17"/>
      <c r="Q280" s="17"/>
      <c r="R280" s="17"/>
      <c r="S280" s="17"/>
      <c r="T280" s="17"/>
      <c r="U280" s="17"/>
      <c r="V280" s="17"/>
      <c r="W280" s="17"/>
      <c r="X280" s="17"/>
      <c r="Y280" s="17"/>
      <c r="Z280" s="17"/>
      <c r="AA280" s="17"/>
      <c r="AB280" s="17"/>
    </row>
    <row r="281" spans="1:28" ht="15.75" hidden="1" customHeight="1">
      <c r="A281" s="17"/>
      <c r="B281" s="17"/>
      <c r="C281" s="132"/>
      <c r="D281" s="132"/>
      <c r="E281" s="133"/>
      <c r="F281" s="132"/>
      <c r="G281" s="134"/>
      <c r="H281" s="134"/>
      <c r="I281" s="135"/>
      <c r="J281" s="17"/>
      <c r="K281" s="17"/>
      <c r="L281" s="17"/>
      <c r="M281" s="17"/>
      <c r="N281" s="17"/>
      <c r="O281" s="17"/>
      <c r="P281" s="17"/>
      <c r="Q281" s="17"/>
      <c r="R281" s="17"/>
      <c r="S281" s="17"/>
      <c r="T281" s="17"/>
      <c r="U281" s="17"/>
      <c r="V281" s="17"/>
      <c r="W281" s="17"/>
      <c r="X281" s="17"/>
      <c r="Y281" s="17"/>
      <c r="Z281" s="17"/>
      <c r="AA281" s="17"/>
      <c r="AB281" s="17"/>
    </row>
    <row r="282" spans="1:28" ht="15.75" hidden="1" customHeight="1">
      <c r="A282" s="17"/>
      <c r="B282" s="17"/>
      <c r="C282" s="132"/>
      <c r="D282" s="132"/>
      <c r="E282" s="133"/>
      <c r="F282" s="132"/>
      <c r="G282" s="134"/>
      <c r="H282" s="134"/>
      <c r="I282" s="135"/>
      <c r="J282" s="17"/>
      <c r="K282" s="17"/>
      <c r="L282" s="17"/>
      <c r="M282" s="17"/>
      <c r="N282" s="17"/>
      <c r="O282" s="17"/>
      <c r="P282" s="17"/>
      <c r="Q282" s="17"/>
      <c r="R282" s="17"/>
      <c r="S282" s="17"/>
      <c r="T282" s="17"/>
      <c r="U282" s="17"/>
      <c r="V282" s="17"/>
      <c r="W282" s="17"/>
      <c r="X282" s="17"/>
      <c r="Y282" s="17"/>
      <c r="Z282" s="17"/>
      <c r="AA282" s="17"/>
      <c r="AB282" s="17"/>
    </row>
    <row r="283" spans="1:28" ht="15.75" hidden="1" customHeight="1">
      <c r="A283" s="17"/>
      <c r="B283" s="17"/>
      <c r="C283" s="132"/>
      <c r="D283" s="132"/>
      <c r="E283" s="133"/>
      <c r="F283" s="132"/>
      <c r="G283" s="134"/>
      <c r="H283" s="134"/>
      <c r="I283" s="135"/>
      <c r="J283" s="17"/>
      <c r="K283" s="17"/>
      <c r="L283" s="17"/>
      <c r="M283" s="17"/>
      <c r="N283" s="17"/>
      <c r="O283" s="17"/>
      <c r="P283" s="17"/>
      <c r="Q283" s="17"/>
      <c r="R283" s="17"/>
      <c r="S283" s="17"/>
      <c r="T283" s="17"/>
      <c r="U283" s="17"/>
      <c r="V283" s="17"/>
      <c r="W283" s="17"/>
      <c r="X283" s="17"/>
      <c r="Y283" s="17"/>
      <c r="Z283" s="17"/>
      <c r="AA283" s="17"/>
      <c r="AB283" s="17"/>
    </row>
    <row r="284" spans="1:28" ht="15.75" hidden="1" customHeight="1">
      <c r="A284" s="17"/>
      <c r="B284" s="17"/>
      <c r="C284" s="132"/>
      <c r="D284" s="132"/>
      <c r="E284" s="133"/>
      <c r="F284" s="132"/>
      <c r="G284" s="134"/>
      <c r="H284" s="134"/>
      <c r="I284" s="135"/>
      <c r="J284" s="17"/>
      <c r="K284" s="17"/>
      <c r="L284" s="17"/>
      <c r="M284" s="17"/>
      <c r="N284" s="17"/>
      <c r="O284" s="17"/>
      <c r="P284" s="17"/>
      <c r="Q284" s="17"/>
      <c r="R284" s="17"/>
      <c r="S284" s="17"/>
      <c r="T284" s="17"/>
      <c r="U284" s="17"/>
      <c r="V284" s="17"/>
      <c r="W284" s="17"/>
      <c r="X284" s="17"/>
      <c r="Y284" s="17"/>
      <c r="Z284" s="17"/>
      <c r="AA284" s="17"/>
      <c r="AB284" s="17"/>
    </row>
    <row r="285" spans="1:28" ht="15.75" hidden="1" customHeight="1">
      <c r="A285" s="17"/>
      <c r="B285" s="17"/>
      <c r="C285" s="132"/>
      <c r="D285" s="132"/>
      <c r="E285" s="133"/>
      <c r="F285" s="132"/>
      <c r="G285" s="134"/>
      <c r="H285" s="134"/>
      <c r="I285" s="135"/>
      <c r="J285" s="17"/>
      <c r="K285" s="17"/>
      <c r="L285" s="17"/>
      <c r="M285" s="17"/>
      <c r="N285" s="17"/>
      <c r="O285" s="17"/>
      <c r="P285" s="17"/>
      <c r="Q285" s="17"/>
      <c r="R285" s="17"/>
      <c r="S285" s="17"/>
      <c r="T285" s="17"/>
      <c r="U285" s="17"/>
      <c r="V285" s="17"/>
      <c r="W285" s="17"/>
      <c r="X285" s="17"/>
      <c r="Y285" s="17"/>
      <c r="Z285" s="17"/>
      <c r="AA285" s="17"/>
      <c r="AB285" s="17"/>
    </row>
    <row r="286" spans="1:28" ht="15.75" hidden="1" customHeight="1"/>
    <row r="287" spans="1:28" ht="15.75" hidden="1" customHeight="1"/>
    <row r="288" spans="1:2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114">
    <mergeCell ref="C2:G4"/>
    <mergeCell ref="A3:B3"/>
    <mergeCell ref="A4:B4"/>
    <mergeCell ref="E7:F7"/>
    <mergeCell ref="E9:F9"/>
    <mergeCell ref="E11:F11"/>
    <mergeCell ref="G19:G22"/>
    <mergeCell ref="G24:G30"/>
    <mergeCell ref="H24:H30"/>
    <mergeCell ref="E18:F18"/>
    <mergeCell ref="E19:F19"/>
    <mergeCell ref="H19:H22"/>
    <mergeCell ref="E20:F20"/>
    <mergeCell ref="E21:F21"/>
    <mergeCell ref="E22:F22"/>
    <mergeCell ref="B18:B22"/>
    <mergeCell ref="C18:D18"/>
    <mergeCell ref="C19:C20"/>
    <mergeCell ref="C21:D21"/>
    <mergeCell ref="C23:D23"/>
    <mergeCell ref="C24:C27"/>
    <mergeCell ref="C28:D28"/>
    <mergeCell ref="C29:C30"/>
    <mergeCell ref="C84:D84"/>
    <mergeCell ref="E73:F73"/>
    <mergeCell ref="C75:D75"/>
    <mergeCell ref="C76:C78"/>
    <mergeCell ref="C79:D79"/>
    <mergeCell ref="G80:G85"/>
    <mergeCell ref="H80:H85"/>
    <mergeCell ref="I80:I85"/>
    <mergeCell ref="B6:B9"/>
    <mergeCell ref="B10:B17"/>
    <mergeCell ref="I24:I30"/>
    <mergeCell ref="G32:G36"/>
    <mergeCell ref="H32:H36"/>
    <mergeCell ref="I32:I36"/>
    <mergeCell ref="I19:I22"/>
    <mergeCell ref="C31:D31"/>
    <mergeCell ref="E31:F31"/>
    <mergeCell ref="C32:C33"/>
    <mergeCell ref="C34:D34"/>
    <mergeCell ref="C35:C36"/>
    <mergeCell ref="E36:F36"/>
    <mergeCell ref="C64:D64"/>
    <mergeCell ref="E64:F64"/>
    <mergeCell ref="I65:I78"/>
    <mergeCell ref="C57:D57"/>
    <mergeCell ref="E57:F57"/>
    <mergeCell ref="C58:C61"/>
    <mergeCell ref="G58:G63"/>
    <mergeCell ref="H58:H63"/>
    <mergeCell ref="I58:I63"/>
    <mergeCell ref="C65:C74"/>
    <mergeCell ref="C80:C83"/>
    <mergeCell ref="I44:I49"/>
    <mergeCell ref="E49:F49"/>
    <mergeCell ref="B50:B56"/>
    <mergeCell ref="B57:B63"/>
    <mergeCell ref="B64:B78"/>
    <mergeCell ref="B79:B85"/>
    <mergeCell ref="A6:A30"/>
    <mergeCell ref="B23:B30"/>
    <mergeCell ref="A31:A56"/>
    <mergeCell ref="B31:B36"/>
    <mergeCell ref="B37:B42"/>
    <mergeCell ref="B43:B49"/>
    <mergeCell ref="A57:A85"/>
    <mergeCell ref="C50:D50"/>
    <mergeCell ref="C51:C53"/>
    <mergeCell ref="G51:G56"/>
    <mergeCell ref="H51:H56"/>
    <mergeCell ref="I51:I56"/>
    <mergeCell ref="C54:D54"/>
    <mergeCell ref="C55:C56"/>
    <mergeCell ref="C62:D62"/>
    <mergeCell ref="E65:F65"/>
    <mergeCell ref="G65:G78"/>
    <mergeCell ref="H65:H78"/>
    <mergeCell ref="E47:F47"/>
    <mergeCell ref="C48:D48"/>
    <mergeCell ref="E48:F48"/>
    <mergeCell ref="C43:D43"/>
    <mergeCell ref="E43:F43"/>
    <mergeCell ref="C44:C47"/>
    <mergeCell ref="E44:F44"/>
    <mergeCell ref="G44:G49"/>
    <mergeCell ref="H44:H49"/>
    <mergeCell ref="C38:C39"/>
    <mergeCell ref="C40:D40"/>
    <mergeCell ref="C37:D37"/>
    <mergeCell ref="E37:F37"/>
    <mergeCell ref="E38:F38"/>
    <mergeCell ref="G38:G42"/>
    <mergeCell ref="H38:H42"/>
    <mergeCell ref="I38:I42"/>
    <mergeCell ref="E39:F39"/>
    <mergeCell ref="C41:C42"/>
    <mergeCell ref="H6:H9"/>
    <mergeCell ref="I6:I9"/>
    <mergeCell ref="C6:D6"/>
    <mergeCell ref="C8:D8"/>
    <mergeCell ref="C10:D10"/>
    <mergeCell ref="C11:C14"/>
    <mergeCell ref="G6:G9"/>
    <mergeCell ref="G11:G17"/>
    <mergeCell ref="H11:H17"/>
    <mergeCell ref="I11:I17"/>
    <mergeCell ref="E12:F12"/>
    <mergeCell ref="E13:F13"/>
    <mergeCell ref="E14:F14"/>
    <mergeCell ref="C15:D15"/>
    <mergeCell ref="C16:C17"/>
    <mergeCell ref="E16:F16"/>
  </mergeCells>
  <conditionalFormatting sqref="C7 C9 C11 C16:C17 C19 C22:C27 C29:C30 C32:C33 C35:C36 C38 C41:C42 C44 C49 C51:C53 C55:C56 C58:C63 C65 C75:C76 C80 C84:C85">
    <cfRule type="containsBlanks" dxfId="141" priority="1">
      <formula>LEN(TRIM(C7))=0</formula>
    </cfRule>
  </conditionalFormatting>
  <conditionalFormatting sqref="E7">
    <cfRule type="cellIs" dxfId="140" priority="2" operator="equal">
      <formula>"sim"</formula>
    </cfRule>
  </conditionalFormatting>
  <conditionalFormatting sqref="E7">
    <cfRule type="cellIs" dxfId="139" priority="3" operator="equal">
      <formula>"não"</formula>
    </cfRule>
  </conditionalFormatting>
  <conditionalFormatting sqref="C7 E7 C9 E9 C11 E11:E14 C16:C17 E16:E17 C19 E19:E20 C22:C27 E22 C29:C30 C32:C33 E32:E47 C35:C36 C38 C41:C42 C44 C49 E49 C51:C53 C55:C56 C58:C63 E58:E80 C65 C75:C76 C80 C84:C85">
    <cfRule type="cellIs" dxfId="138" priority="4" operator="equal">
      <formula>"SIM"</formula>
    </cfRule>
  </conditionalFormatting>
  <conditionalFormatting sqref="C7 E7 C9 E9 C11 E11:E14 C16:C17 E16:E17 C19 E19:E20 C22:C27 E22 C29:C30 C32:C33 E32:E47 C35:C36 C38 C41:C42 C44 C49 E49 C51:C53 C55:C56 C58:C63 E58:E80 C65 C75:C76 C80 C84:C85">
    <cfRule type="cellIs" dxfId="137" priority="5" operator="equal">
      <formula>"NÃO"</formula>
    </cfRule>
  </conditionalFormatting>
  <conditionalFormatting sqref="F8">
    <cfRule type="cellIs" dxfId="136" priority="6" operator="equal">
      <formula>"sim"</formula>
    </cfRule>
  </conditionalFormatting>
  <conditionalFormatting sqref="F8">
    <cfRule type="cellIs" dxfId="135" priority="7" operator="equal">
      <formula>"não"</formula>
    </cfRule>
  </conditionalFormatting>
  <conditionalFormatting sqref="E9">
    <cfRule type="cellIs" dxfId="134" priority="8" operator="equal">
      <formula>"sim"</formula>
    </cfRule>
  </conditionalFormatting>
  <conditionalFormatting sqref="E9">
    <cfRule type="cellIs" dxfId="133" priority="9" operator="equal">
      <formula>"não"</formula>
    </cfRule>
  </conditionalFormatting>
  <conditionalFormatting sqref="F10">
    <cfRule type="cellIs" dxfId="132" priority="10" operator="equal">
      <formula>"sim"</formula>
    </cfRule>
  </conditionalFormatting>
  <conditionalFormatting sqref="F10">
    <cfRule type="cellIs" dxfId="131" priority="11" operator="equal">
      <formula>"não"</formula>
    </cfRule>
  </conditionalFormatting>
  <conditionalFormatting sqref="E11:E14">
    <cfRule type="cellIs" dxfId="130" priority="12" operator="equal">
      <formula>"sim"</formula>
    </cfRule>
  </conditionalFormatting>
  <conditionalFormatting sqref="E11:E14">
    <cfRule type="cellIs" dxfId="129" priority="13" operator="equal">
      <formula>"não"</formula>
    </cfRule>
  </conditionalFormatting>
  <conditionalFormatting sqref="E16:E17">
    <cfRule type="cellIs" dxfId="128" priority="14" operator="equal">
      <formula>"sim"</formula>
    </cfRule>
  </conditionalFormatting>
  <conditionalFormatting sqref="E16:E17">
    <cfRule type="cellIs" dxfId="127" priority="15" operator="equal">
      <formula>"não"</formula>
    </cfRule>
  </conditionalFormatting>
  <conditionalFormatting sqref="E19">
    <cfRule type="cellIs" dxfId="126" priority="16" operator="equal">
      <formula>"sim"</formula>
    </cfRule>
  </conditionalFormatting>
  <conditionalFormatting sqref="E19">
    <cfRule type="cellIs" dxfId="125" priority="17" operator="equal">
      <formula>"não"</formula>
    </cfRule>
  </conditionalFormatting>
  <conditionalFormatting sqref="E20">
    <cfRule type="cellIs" dxfId="124" priority="18" operator="equal">
      <formula>"sim"</formula>
    </cfRule>
  </conditionalFormatting>
  <conditionalFormatting sqref="E20">
    <cfRule type="cellIs" dxfId="123" priority="19" operator="equal">
      <formula>"não"</formula>
    </cfRule>
  </conditionalFormatting>
  <conditionalFormatting sqref="E7 E9 E11:E14 E16:E17 E19:E20 E22 E32:E36 E38:E42 E44:E47 E49 E58:E63 E65:E80">
    <cfRule type="cellIs" dxfId="122" priority="20" operator="equal">
      <formula>"sim"</formula>
    </cfRule>
  </conditionalFormatting>
  <conditionalFormatting sqref="E7 E9 E11:E14 E16:E17 E19:E20 E22 E32:E36 E38:E42 E44:E47 E49 E58:E63 E65:E80">
    <cfRule type="cellIs" dxfId="121" priority="21" operator="equal">
      <formula>"não"</formula>
    </cfRule>
  </conditionalFormatting>
  <dataValidations count="1">
    <dataValidation type="list" allowBlank="1" showErrorMessage="1" sqref="E8 E10 E15 E18 E21" xr:uid="{00000000-0002-0000-0A00-000002000000}">
      <formula1>$AA$6:$AA$7</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'KPA 2.1'!$J$14:$J$20</xm:f>
          </x14:formula1>
          <xm:sqref>E7 C9 E9 C11 E11:E14 C16 E16 E17:F17 C19 E19:E20 C22 E22 C24 C29 C32 C35 E32:F35 E36 C38 E38:E39 C41 E40:F42 C44 E44 E45:F46 E47 C49 E49 C51 C55 C58 C63 E58:F63 C65 E65 E66:F72 E73 C76 C80 E74:F80 C85</xm:sqref>
        </x14:dataValidation>
        <x14:dataValidation type="list" allowBlank="1" showInputMessage="1" showErrorMessage="1" prompt="Selecione o valor na seta ao lado" xr:uid="{00000000-0002-0000-0A00-000001000000}">
          <x14:formula1>
            <xm:f>'KPA 2.1'!$J$14:$J$20</xm:f>
          </x14:formula1>
          <xm:sqref>C7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AB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34.85546875" customWidth="1"/>
    <col min="3" max="3" width="18.140625" customWidth="1"/>
    <col min="4" max="4" width="79.5703125"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8" width="8.7109375" hidden="1" customWidth="1"/>
  </cols>
  <sheetData>
    <row r="1" spans="1:28" ht="15.75" customHeight="1">
      <c r="A1" s="445" t="s">
        <v>457</v>
      </c>
      <c r="B1" s="367"/>
      <c r="C1" s="76"/>
      <c r="D1" s="76"/>
      <c r="E1" s="76"/>
      <c r="F1" s="76"/>
      <c r="G1" s="76"/>
      <c r="H1" s="78"/>
      <c r="I1" s="79"/>
      <c r="J1" s="177"/>
      <c r="K1" s="178"/>
      <c r="L1" s="178"/>
      <c r="M1" s="178"/>
      <c r="N1" s="178"/>
      <c r="O1" s="178"/>
      <c r="P1" s="178"/>
      <c r="Q1" s="178"/>
      <c r="R1" s="178"/>
      <c r="S1" s="178"/>
      <c r="T1" s="178"/>
      <c r="U1" s="178"/>
      <c r="V1" s="178"/>
      <c r="W1" s="178"/>
      <c r="X1" s="178"/>
      <c r="Y1" s="178"/>
      <c r="Z1" s="178"/>
      <c r="AA1" s="178"/>
      <c r="AB1" s="178"/>
    </row>
    <row r="2" spans="1:28" ht="15.75" customHeight="1" outlineLevel="1">
      <c r="A2" s="212" t="s">
        <v>45</v>
      </c>
      <c r="B2" s="213"/>
      <c r="C2" s="283" t="s">
        <v>458</v>
      </c>
      <c r="D2" s="367"/>
      <c r="E2" s="367"/>
      <c r="F2" s="76"/>
      <c r="G2" s="76"/>
      <c r="H2" s="78"/>
      <c r="I2" s="79"/>
      <c r="J2" s="177"/>
      <c r="K2" s="178"/>
      <c r="L2" s="178"/>
      <c r="M2" s="178"/>
      <c r="N2" s="178"/>
      <c r="O2" s="178"/>
      <c r="P2" s="178"/>
      <c r="Q2" s="178"/>
      <c r="R2" s="178"/>
      <c r="S2" s="178"/>
      <c r="T2" s="178"/>
      <c r="U2" s="178"/>
      <c r="V2" s="178"/>
      <c r="W2" s="178"/>
      <c r="X2" s="178"/>
      <c r="Y2" s="178"/>
      <c r="Z2" s="178"/>
      <c r="AA2" s="178"/>
      <c r="AB2" s="178"/>
    </row>
    <row r="3" spans="1:28" ht="15.75" hidden="1" customHeight="1" outlineLevel="1">
      <c r="A3" s="346"/>
      <c r="B3" s="367"/>
      <c r="C3" s="367"/>
      <c r="D3" s="367"/>
      <c r="E3" s="367"/>
      <c r="F3" s="76"/>
      <c r="G3" s="76"/>
      <c r="H3" s="78"/>
      <c r="I3" s="79"/>
      <c r="J3" s="177"/>
      <c r="K3" s="178"/>
      <c r="L3" s="178"/>
      <c r="M3" s="178"/>
      <c r="N3" s="178"/>
      <c r="O3" s="178"/>
      <c r="P3" s="178"/>
      <c r="Q3" s="178"/>
      <c r="R3" s="178"/>
      <c r="S3" s="178"/>
      <c r="T3" s="178"/>
      <c r="U3" s="178"/>
      <c r="V3" s="178"/>
      <c r="W3" s="178"/>
      <c r="X3" s="178"/>
      <c r="Y3" s="178"/>
      <c r="Z3" s="178"/>
      <c r="AA3" s="178"/>
      <c r="AB3" s="178"/>
    </row>
    <row r="4" spans="1:28" ht="72" customHeight="1" outlineLevel="1">
      <c r="A4" s="347" t="s">
        <v>459</v>
      </c>
      <c r="B4" s="367"/>
      <c r="C4" s="367"/>
      <c r="D4" s="367"/>
      <c r="E4" s="367"/>
      <c r="F4" s="76"/>
      <c r="G4" s="76"/>
      <c r="H4" s="78"/>
      <c r="I4" s="79"/>
      <c r="J4" s="177"/>
      <c r="K4" s="178"/>
      <c r="L4" s="178"/>
      <c r="M4" s="178"/>
      <c r="N4" s="178"/>
      <c r="O4" s="178"/>
      <c r="P4" s="178"/>
      <c r="Q4" s="178"/>
      <c r="R4" s="178"/>
      <c r="S4" s="178"/>
      <c r="T4" s="178"/>
      <c r="U4" s="178"/>
      <c r="V4" s="178"/>
      <c r="W4" s="178"/>
      <c r="X4" s="178"/>
      <c r="Y4" s="178"/>
      <c r="Z4" s="178"/>
      <c r="AA4" s="178"/>
      <c r="AB4" s="178"/>
    </row>
    <row r="5" spans="1:28"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c r="AB5" s="87"/>
    </row>
    <row r="6" spans="1:28">
      <c r="A6" s="285" t="s">
        <v>460</v>
      </c>
      <c r="B6" s="279" t="s">
        <v>461</v>
      </c>
      <c r="C6" s="280" t="s">
        <v>101</v>
      </c>
      <c r="D6" s="400"/>
      <c r="E6" s="97"/>
      <c r="F6" s="98"/>
      <c r="G6" s="312"/>
      <c r="H6" s="344"/>
      <c r="I6" s="294"/>
      <c r="J6" s="143"/>
      <c r="K6" s="90"/>
      <c r="L6" s="90"/>
      <c r="M6" s="90"/>
      <c r="N6" s="90"/>
      <c r="O6" s="90"/>
      <c r="P6" s="90"/>
      <c r="Q6" s="90"/>
      <c r="R6" s="90"/>
      <c r="S6" s="90"/>
      <c r="T6" s="90"/>
      <c r="U6" s="90"/>
      <c r="V6" s="90"/>
      <c r="W6" s="90"/>
      <c r="X6" s="90"/>
      <c r="Y6" s="90"/>
      <c r="Z6" s="90"/>
      <c r="AA6" s="90" t="s">
        <v>110</v>
      </c>
      <c r="AB6" s="90"/>
    </row>
    <row r="7" spans="1:28" ht="27.75" customHeight="1">
      <c r="A7" s="401"/>
      <c r="B7" s="402"/>
      <c r="C7" s="341"/>
      <c r="D7" s="214" t="s">
        <v>462</v>
      </c>
      <c r="E7" s="345"/>
      <c r="F7" s="408"/>
      <c r="G7" s="367"/>
      <c r="H7" s="446"/>
      <c r="I7" s="403"/>
      <c r="J7" s="143"/>
      <c r="K7" s="90"/>
      <c r="L7" s="90"/>
      <c r="M7" s="90"/>
      <c r="N7" s="90"/>
      <c r="O7" s="90"/>
      <c r="P7" s="90"/>
      <c r="Q7" s="90"/>
      <c r="R7" s="90"/>
      <c r="S7" s="90"/>
      <c r="T7" s="90"/>
      <c r="U7" s="90"/>
      <c r="V7" s="90"/>
      <c r="W7" s="90"/>
      <c r="X7" s="90"/>
      <c r="Y7" s="90"/>
      <c r="Z7" s="90"/>
      <c r="AA7" s="90"/>
      <c r="AB7" s="90"/>
    </row>
    <row r="8" spans="1:28" ht="15.75" customHeight="1">
      <c r="A8" s="401"/>
      <c r="B8" s="402"/>
      <c r="C8" s="447"/>
      <c r="D8" s="214" t="s">
        <v>463</v>
      </c>
      <c r="E8" s="345"/>
      <c r="F8" s="408"/>
      <c r="G8" s="367"/>
      <c r="H8" s="446"/>
      <c r="I8" s="403"/>
      <c r="J8" s="143"/>
      <c r="K8" s="90"/>
      <c r="L8" s="90"/>
      <c r="M8" s="90"/>
      <c r="N8" s="90"/>
      <c r="O8" s="90"/>
      <c r="P8" s="90"/>
      <c r="Q8" s="90"/>
      <c r="R8" s="90"/>
      <c r="S8" s="90"/>
      <c r="T8" s="90"/>
      <c r="U8" s="90"/>
      <c r="V8" s="90"/>
      <c r="W8" s="90"/>
      <c r="X8" s="90"/>
      <c r="Y8" s="90"/>
      <c r="Z8" s="90"/>
      <c r="AA8" s="90"/>
      <c r="AB8" s="90"/>
    </row>
    <row r="9" spans="1:28" ht="39.75" customHeight="1">
      <c r="A9" s="401"/>
      <c r="B9" s="402"/>
      <c r="C9" s="447"/>
      <c r="D9" s="214" t="s">
        <v>464</v>
      </c>
      <c r="E9" s="180"/>
      <c r="F9" s="193"/>
      <c r="G9" s="367"/>
      <c r="H9" s="446"/>
      <c r="I9" s="403"/>
      <c r="J9" s="143"/>
      <c r="K9" s="90"/>
      <c r="L9" s="90"/>
      <c r="M9" s="90"/>
      <c r="N9" s="90"/>
      <c r="O9" s="90"/>
      <c r="P9" s="90"/>
      <c r="Q9" s="90"/>
      <c r="R9" s="90"/>
      <c r="S9" s="90"/>
      <c r="T9" s="90"/>
      <c r="U9" s="90"/>
      <c r="V9" s="90"/>
      <c r="W9" s="90"/>
      <c r="X9" s="90"/>
      <c r="Y9" s="90"/>
      <c r="Z9" s="90"/>
      <c r="AA9" s="90"/>
      <c r="AB9" s="90"/>
    </row>
    <row r="10" spans="1:28" ht="27.75" customHeight="1">
      <c r="A10" s="401"/>
      <c r="B10" s="402"/>
      <c r="C10" s="447"/>
      <c r="D10" s="214" t="s">
        <v>465</v>
      </c>
      <c r="E10" s="180"/>
      <c r="F10" s="193"/>
      <c r="G10" s="367"/>
      <c r="H10" s="446"/>
      <c r="I10" s="403"/>
      <c r="J10" s="143"/>
      <c r="K10" s="90"/>
      <c r="L10" s="90"/>
      <c r="M10" s="90"/>
      <c r="N10" s="90"/>
      <c r="O10" s="90"/>
      <c r="P10" s="90"/>
      <c r="Q10" s="90"/>
      <c r="R10" s="90"/>
      <c r="S10" s="90"/>
      <c r="T10" s="90"/>
      <c r="U10" s="90"/>
      <c r="V10" s="90"/>
      <c r="W10" s="90"/>
      <c r="X10" s="90"/>
      <c r="Y10" s="90"/>
      <c r="Z10" s="90"/>
      <c r="AA10" s="90"/>
      <c r="AB10" s="90"/>
    </row>
    <row r="11" spans="1:28" ht="28.5" customHeight="1">
      <c r="A11" s="401"/>
      <c r="B11" s="402"/>
      <c r="C11" s="447"/>
      <c r="D11" s="214" t="s">
        <v>466</v>
      </c>
      <c r="E11" s="180"/>
      <c r="F11" s="193"/>
      <c r="G11" s="367"/>
      <c r="H11" s="446"/>
      <c r="I11" s="403"/>
      <c r="J11" s="143"/>
      <c r="K11" s="90"/>
      <c r="L11" s="90"/>
      <c r="M11" s="90"/>
      <c r="N11" s="90"/>
      <c r="O11" s="90"/>
      <c r="P11" s="90"/>
      <c r="Q11" s="90"/>
      <c r="R11" s="90"/>
      <c r="S11" s="90"/>
      <c r="T11" s="90"/>
      <c r="U11" s="90"/>
      <c r="V11" s="90"/>
      <c r="W11" s="90"/>
      <c r="X11" s="90"/>
      <c r="Y11" s="90"/>
      <c r="Z11" s="90"/>
      <c r="AA11" s="90"/>
      <c r="AB11" s="90"/>
    </row>
    <row r="12" spans="1:28" ht="15.75" customHeight="1">
      <c r="A12" s="401"/>
      <c r="B12" s="402"/>
      <c r="C12" s="447"/>
      <c r="D12" s="214" t="s">
        <v>467</v>
      </c>
      <c r="E12" s="180"/>
      <c r="F12" s="193"/>
      <c r="G12" s="367"/>
      <c r="H12" s="446"/>
      <c r="I12" s="403"/>
      <c r="J12" s="143"/>
      <c r="K12" s="90"/>
      <c r="L12" s="90"/>
      <c r="M12" s="90"/>
      <c r="N12" s="90"/>
      <c r="O12" s="90"/>
      <c r="P12" s="90"/>
      <c r="Q12" s="90"/>
      <c r="R12" s="90"/>
      <c r="S12" s="90"/>
      <c r="T12" s="90"/>
      <c r="U12" s="90"/>
      <c r="V12" s="90"/>
      <c r="W12" s="90"/>
      <c r="X12" s="90"/>
      <c r="Y12" s="90"/>
      <c r="Z12" s="90"/>
      <c r="AA12" s="90"/>
      <c r="AB12" s="90"/>
    </row>
    <row r="13" spans="1:28" ht="28.5" customHeight="1">
      <c r="A13" s="401"/>
      <c r="B13" s="402"/>
      <c r="C13" s="447"/>
      <c r="D13" s="214" t="s">
        <v>468</v>
      </c>
      <c r="E13" s="180"/>
      <c r="F13" s="193"/>
      <c r="G13" s="367"/>
      <c r="H13" s="446"/>
      <c r="I13" s="403"/>
      <c r="J13" s="143"/>
      <c r="K13" s="90"/>
      <c r="L13" s="90"/>
      <c r="M13" s="90"/>
      <c r="N13" s="90"/>
      <c r="O13" s="90"/>
      <c r="P13" s="90"/>
      <c r="Q13" s="90"/>
      <c r="R13" s="90"/>
      <c r="S13" s="90"/>
      <c r="T13" s="90"/>
      <c r="U13" s="90"/>
      <c r="V13" s="90"/>
      <c r="W13" s="90"/>
      <c r="X13" s="90"/>
      <c r="Y13" s="90"/>
      <c r="Z13" s="90"/>
      <c r="AA13" s="90"/>
      <c r="AB13" s="90"/>
    </row>
    <row r="14" spans="1:28" ht="28.5" customHeight="1">
      <c r="A14" s="401"/>
      <c r="B14" s="402"/>
      <c r="C14" s="447"/>
      <c r="D14" s="214" t="s">
        <v>469</v>
      </c>
      <c r="E14" s="180"/>
      <c r="F14" s="193"/>
      <c r="G14" s="367"/>
      <c r="H14" s="446"/>
      <c r="I14" s="403"/>
      <c r="J14" s="143"/>
      <c r="K14" s="90"/>
      <c r="L14" s="90"/>
      <c r="M14" s="90"/>
      <c r="N14" s="90"/>
      <c r="O14" s="90"/>
      <c r="P14" s="90"/>
      <c r="Q14" s="90"/>
      <c r="R14" s="90"/>
      <c r="S14" s="90"/>
      <c r="T14" s="90"/>
      <c r="U14" s="90"/>
      <c r="V14" s="90"/>
      <c r="W14" s="90"/>
      <c r="X14" s="90"/>
      <c r="Y14" s="90"/>
      <c r="Z14" s="90"/>
      <c r="AA14" s="90"/>
      <c r="AB14" s="90"/>
    </row>
    <row r="15" spans="1:28" ht="28.5" customHeight="1">
      <c r="A15" s="401"/>
      <c r="B15" s="402"/>
      <c r="C15" s="447"/>
      <c r="D15" s="214" t="s">
        <v>470</v>
      </c>
      <c r="E15" s="180"/>
      <c r="F15" s="193"/>
      <c r="G15" s="367"/>
      <c r="H15" s="446"/>
      <c r="I15" s="403"/>
      <c r="J15" s="143"/>
      <c r="K15" s="90"/>
      <c r="L15" s="90"/>
      <c r="M15" s="90"/>
      <c r="N15" s="90"/>
      <c r="O15" s="90"/>
      <c r="P15" s="90"/>
      <c r="Q15" s="90"/>
      <c r="R15" s="90"/>
      <c r="S15" s="90"/>
      <c r="T15" s="90"/>
      <c r="U15" s="90"/>
      <c r="V15" s="90"/>
      <c r="W15" s="90"/>
      <c r="X15" s="90"/>
      <c r="Y15" s="90"/>
      <c r="Z15" s="90"/>
      <c r="AA15" s="90"/>
      <c r="AB15" s="90"/>
    </row>
    <row r="16" spans="1:28" ht="27.75" customHeight="1">
      <c r="A16" s="401"/>
      <c r="B16" s="402"/>
      <c r="C16" s="448"/>
      <c r="D16" s="214" t="s">
        <v>471</v>
      </c>
      <c r="E16" s="180"/>
      <c r="F16" s="193"/>
      <c r="G16" s="367"/>
      <c r="H16" s="446"/>
      <c r="I16" s="403"/>
      <c r="J16" s="143"/>
      <c r="K16" s="90"/>
      <c r="L16" s="90"/>
      <c r="M16" s="90"/>
      <c r="N16" s="90"/>
      <c r="O16" s="90"/>
      <c r="P16" s="90"/>
      <c r="Q16" s="90"/>
      <c r="R16" s="90"/>
      <c r="S16" s="90"/>
      <c r="T16" s="90"/>
      <c r="U16" s="90"/>
      <c r="V16" s="90"/>
      <c r="W16" s="90"/>
      <c r="X16" s="90"/>
      <c r="Y16" s="90"/>
      <c r="Z16" s="90"/>
      <c r="AA16" s="90"/>
      <c r="AB16" s="90"/>
    </row>
    <row r="17" spans="1:28">
      <c r="A17" s="401"/>
      <c r="B17" s="402"/>
      <c r="C17" s="348" t="s">
        <v>106</v>
      </c>
      <c r="D17" s="449"/>
      <c r="E17" s="181"/>
      <c r="F17" s="216"/>
      <c r="G17" s="367"/>
      <c r="H17" s="446"/>
      <c r="I17" s="403"/>
      <c r="J17" s="143"/>
      <c r="K17" s="90"/>
      <c r="L17" s="90"/>
      <c r="M17" s="90"/>
      <c r="N17" s="90"/>
      <c r="O17" s="90"/>
      <c r="P17" s="90"/>
      <c r="Q17" s="90"/>
      <c r="R17" s="90"/>
      <c r="S17" s="90"/>
      <c r="T17" s="90"/>
      <c r="U17" s="90"/>
      <c r="V17" s="90"/>
      <c r="W17" s="90"/>
      <c r="X17" s="90"/>
      <c r="Y17" s="90"/>
      <c r="Z17" s="90"/>
      <c r="AA17" s="90"/>
      <c r="AB17" s="90"/>
    </row>
    <row r="18" spans="1:28" ht="29.25" customHeight="1">
      <c r="A18" s="401"/>
      <c r="B18" s="402"/>
      <c r="C18" s="342"/>
      <c r="D18" s="214" t="s">
        <v>472</v>
      </c>
      <c r="E18" s="345"/>
      <c r="F18" s="408"/>
      <c r="G18" s="367"/>
      <c r="H18" s="446"/>
      <c r="I18" s="403"/>
      <c r="J18" s="143"/>
      <c r="K18" s="90"/>
      <c r="L18" s="90"/>
      <c r="M18" s="90"/>
      <c r="N18" s="90"/>
      <c r="O18" s="90"/>
      <c r="P18" s="90"/>
      <c r="Q18" s="90"/>
      <c r="R18" s="90"/>
      <c r="S18" s="90"/>
      <c r="T18" s="90"/>
      <c r="U18" s="90"/>
      <c r="V18" s="90"/>
      <c r="W18" s="90"/>
      <c r="X18" s="90"/>
      <c r="Y18" s="90"/>
      <c r="Z18" s="90"/>
      <c r="AA18" s="90"/>
      <c r="AB18" s="90"/>
    </row>
    <row r="19" spans="1:28" ht="16.5" customHeight="1">
      <c r="A19" s="401"/>
      <c r="B19" s="402"/>
      <c r="C19" s="447"/>
      <c r="D19" s="214" t="s">
        <v>473</v>
      </c>
      <c r="E19" s="114"/>
      <c r="F19" s="102"/>
      <c r="G19" s="367"/>
      <c r="H19" s="446"/>
      <c r="I19" s="403"/>
      <c r="J19" s="143"/>
      <c r="K19" s="90"/>
      <c r="L19" s="90"/>
      <c r="M19" s="90"/>
      <c r="N19" s="90"/>
      <c r="O19" s="90"/>
      <c r="P19" s="90"/>
      <c r="Q19" s="90"/>
      <c r="R19" s="90"/>
      <c r="S19" s="90"/>
      <c r="T19" s="90"/>
      <c r="U19" s="90"/>
      <c r="V19" s="90"/>
      <c r="W19" s="90"/>
      <c r="X19" s="90"/>
      <c r="Y19" s="90"/>
      <c r="Z19" s="90"/>
      <c r="AA19" s="90"/>
      <c r="AB19" s="90"/>
    </row>
    <row r="20" spans="1:28" ht="29.25" customHeight="1">
      <c r="A20" s="401"/>
      <c r="B20" s="427"/>
      <c r="C20" s="450"/>
      <c r="D20" s="214" t="s">
        <v>474</v>
      </c>
      <c r="E20" s="345"/>
      <c r="F20" s="408"/>
      <c r="G20" s="367"/>
      <c r="H20" s="446"/>
      <c r="I20" s="403"/>
      <c r="J20" s="143"/>
      <c r="K20" s="90"/>
      <c r="L20" s="90"/>
      <c r="M20" s="90"/>
      <c r="N20" s="90"/>
      <c r="O20" s="90"/>
      <c r="P20" s="90"/>
      <c r="Q20" s="90"/>
      <c r="R20" s="90"/>
      <c r="S20" s="90"/>
      <c r="T20" s="90"/>
      <c r="U20" s="90"/>
      <c r="V20" s="90"/>
      <c r="W20" s="90"/>
      <c r="X20" s="90"/>
      <c r="Y20" s="90"/>
      <c r="Z20" s="90"/>
      <c r="AA20" s="90"/>
      <c r="AB20" s="90"/>
    </row>
    <row r="21" spans="1:28" ht="15.75" customHeight="1">
      <c r="A21" s="333" t="s">
        <v>475</v>
      </c>
      <c r="B21" s="304" t="s">
        <v>476</v>
      </c>
      <c r="C21" s="280" t="s">
        <v>101</v>
      </c>
      <c r="D21" s="400"/>
      <c r="E21" s="182"/>
      <c r="F21" s="152" t="s">
        <v>110</v>
      </c>
      <c r="G21" s="99"/>
      <c r="H21" s="99"/>
      <c r="I21" s="99"/>
      <c r="J21" s="154"/>
      <c r="K21" s="108"/>
      <c r="L21" s="108"/>
      <c r="M21" s="108"/>
      <c r="N21" s="108"/>
      <c r="O21" s="108"/>
      <c r="P21" s="108"/>
      <c r="Q21" s="108"/>
      <c r="R21" s="108"/>
      <c r="S21" s="108"/>
      <c r="T21" s="108"/>
      <c r="U21" s="108"/>
      <c r="V21" s="108"/>
      <c r="W21" s="108"/>
      <c r="X21" s="108"/>
      <c r="Y21" s="108"/>
      <c r="Z21" s="108"/>
      <c r="AA21" s="108"/>
      <c r="AB21" s="108"/>
    </row>
    <row r="22" spans="1:28" ht="30" customHeight="1">
      <c r="A22" s="401"/>
      <c r="B22" s="402"/>
      <c r="C22" s="341"/>
      <c r="D22" s="217" t="s">
        <v>477</v>
      </c>
      <c r="E22" s="345"/>
      <c r="F22" s="408"/>
      <c r="G22" s="294"/>
      <c r="H22" s="294"/>
      <c r="I22" s="294"/>
      <c r="J22" s="154"/>
      <c r="K22" s="108"/>
      <c r="L22" s="108"/>
      <c r="M22" s="108"/>
      <c r="N22" s="108"/>
      <c r="O22" s="108"/>
      <c r="P22" s="108"/>
      <c r="Q22" s="108"/>
      <c r="R22" s="108"/>
      <c r="S22" s="108"/>
      <c r="T22" s="108"/>
      <c r="U22" s="108"/>
      <c r="V22" s="108"/>
      <c r="W22" s="108"/>
      <c r="X22" s="108"/>
      <c r="Y22" s="108"/>
      <c r="Z22" s="108"/>
      <c r="AA22" s="108"/>
      <c r="AB22" s="108"/>
    </row>
    <row r="23" spans="1:28" ht="29.25" customHeight="1">
      <c r="A23" s="401"/>
      <c r="B23" s="402"/>
      <c r="C23" s="447"/>
      <c r="D23" s="217" t="s">
        <v>478</v>
      </c>
      <c r="E23" s="345"/>
      <c r="F23" s="408"/>
      <c r="G23" s="403"/>
      <c r="H23" s="403"/>
      <c r="I23" s="403"/>
      <c r="J23" s="154"/>
      <c r="K23" s="108"/>
      <c r="L23" s="108"/>
      <c r="M23" s="108"/>
      <c r="N23" s="108"/>
      <c r="O23" s="108"/>
      <c r="P23" s="108"/>
      <c r="Q23" s="108"/>
      <c r="R23" s="108"/>
      <c r="S23" s="108"/>
      <c r="T23" s="108"/>
      <c r="U23" s="108"/>
      <c r="V23" s="108"/>
      <c r="W23" s="108"/>
      <c r="X23" s="108"/>
      <c r="Y23" s="108"/>
      <c r="Z23" s="108"/>
      <c r="AA23" s="108"/>
      <c r="AB23" s="108"/>
    </row>
    <row r="24" spans="1:28" ht="29.25" customHeight="1">
      <c r="A24" s="401"/>
      <c r="B24" s="402"/>
      <c r="C24" s="447"/>
      <c r="D24" s="217" t="s">
        <v>479</v>
      </c>
      <c r="E24" s="345"/>
      <c r="F24" s="408"/>
      <c r="G24" s="403"/>
      <c r="H24" s="403"/>
      <c r="I24" s="403"/>
      <c r="J24" s="154"/>
      <c r="K24" s="108"/>
      <c r="L24" s="108"/>
      <c r="M24" s="108"/>
      <c r="N24" s="108"/>
      <c r="O24" s="108"/>
      <c r="P24" s="108"/>
      <c r="Q24" s="108"/>
      <c r="R24" s="108"/>
      <c r="S24" s="108"/>
      <c r="T24" s="108"/>
      <c r="U24" s="108"/>
      <c r="V24" s="108"/>
      <c r="W24" s="108"/>
      <c r="X24" s="108"/>
      <c r="Y24" s="108"/>
      <c r="Z24" s="108"/>
      <c r="AA24" s="108"/>
      <c r="AB24" s="108"/>
    </row>
    <row r="25" spans="1:28" ht="42" customHeight="1">
      <c r="A25" s="401"/>
      <c r="B25" s="402"/>
      <c r="C25" s="447"/>
      <c r="D25" s="217" t="s">
        <v>480</v>
      </c>
      <c r="E25" s="345"/>
      <c r="F25" s="408"/>
      <c r="G25" s="403"/>
      <c r="H25" s="403"/>
      <c r="I25" s="403"/>
      <c r="J25" s="154"/>
      <c r="K25" s="108"/>
      <c r="L25" s="108"/>
      <c r="M25" s="108"/>
      <c r="N25" s="108"/>
      <c r="O25" s="108"/>
      <c r="P25" s="108"/>
      <c r="Q25" s="108"/>
      <c r="R25" s="108"/>
      <c r="S25" s="108"/>
      <c r="T25" s="108"/>
      <c r="U25" s="108"/>
      <c r="V25" s="108"/>
      <c r="W25" s="108"/>
      <c r="X25" s="108"/>
      <c r="Y25" s="108"/>
      <c r="Z25" s="108"/>
      <c r="AA25" s="108"/>
      <c r="AB25" s="108"/>
    </row>
    <row r="26" spans="1:28" ht="40.5" customHeight="1">
      <c r="A26" s="401"/>
      <c r="B26" s="402"/>
      <c r="C26" s="448"/>
      <c r="D26" s="217" t="s">
        <v>481</v>
      </c>
      <c r="E26" s="114"/>
      <c r="F26" s="102"/>
      <c r="G26" s="403"/>
      <c r="H26" s="403"/>
      <c r="I26" s="403"/>
      <c r="J26" s="154"/>
      <c r="K26" s="108"/>
      <c r="L26" s="108"/>
      <c r="M26" s="108"/>
      <c r="N26" s="108"/>
      <c r="O26" s="108"/>
      <c r="P26" s="108"/>
      <c r="Q26" s="108"/>
      <c r="R26" s="108"/>
      <c r="S26" s="108"/>
      <c r="T26" s="108"/>
      <c r="U26" s="108"/>
      <c r="V26" s="108"/>
      <c r="W26" s="108"/>
      <c r="X26" s="108"/>
      <c r="Y26" s="108"/>
      <c r="Z26" s="108"/>
      <c r="AA26" s="108"/>
      <c r="AB26" s="108"/>
    </row>
    <row r="27" spans="1:28" ht="17.25" customHeight="1">
      <c r="A27" s="401"/>
      <c r="B27" s="402"/>
      <c r="C27" s="348" t="s">
        <v>106</v>
      </c>
      <c r="D27" s="449"/>
      <c r="E27" s="218"/>
      <c r="F27" s="163"/>
      <c r="G27" s="403"/>
      <c r="H27" s="403"/>
      <c r="I27" s="403"/>
      <c r="J27" s="154"/>
      <c r="K27" s="108"/>
      <c r="L27" s="108"/>
      <c r="M27" s="108"/>
      <c r="N27" s="108"/>
      <c r="O27" s="108"/>
      <c r="P27" s="108"/>
      <c r="Q27" s="108"/>
      <c r="R27" s="108"/>
      <c r="S27" s="108"/>
      <c r="T27" s="108"/>
      <c r="U27" s="108"/>
      <c r="V27" s="108"/>
      <c r="W27" s="108"/>
      <c r="X27" s="108"/>
      <c r="Y27" s="108"/>
      <c r="Z27" s="108"/>
      <c r="AA27" s="108"/>
      <c r="AB27" s="108"/>
    </row>
    <row r="28" spans="1:28" ht="15.75" customHeight="1">
      <c r="A28" s="401"/>
      <c r="B28" s="402"/>
      <c r="C28" s="342"/>
      <c r="D28" s="217" t="s">
        <v>482</v>
      </c>
      <c r="E28" s="114"/>
      <c r="F28" s="114"/>
      <c r="G28" s="403"/>
      <c r="H28" s="403"/>
      <c r="I28" s="403"/>
      <c r="J28" s="154"/>
      <c r="K28" s="108"/>
      <c r="L28" s="108"/>
      <c r="M28" s="108"/>
      <c r="N28" s="108"/>
      <c r="O28" s="108"/>
      <c r="P28" s="108"/>
      <c r="Q28" s="108"/>
      <c r="R28" s="108"/>
      <c r="S28" s="108"/>
      <c r="T28" s="108"/>
      <c r="U28" s="108"/>
      <c r="V28" s="108"/>
      <c r="W28" s="108"/>
      <c r="X28" s="108"/>
      <c r="Y28" s="108"/>
      <c r="Z28" s="108"/>
      <c r="AA28" s="108"/>
      <c r="AB28" s="108"/>
    </row>
    <row r="29" spans="1:28" ht="39.75" customHeight="1">
      <c r="A29" s="401"/>
      <c r="B29" s="402"/>
      <c r="C29" s="447"/>
      <c r="D29" s="217" t="s">
        <v>483</v>
      </c>
      <c r="E29" s="114"/>
      <c r="F29" s="114"/>
      <c r="G29" s="403"/>
      <c r="H29" s="403"/>
      <c r="I29" s="403"/>
      <c r="J29" s="154"/>
      <c r="K29" s="108"/>
      <c r="L29" s="108"/>
      <c r="M29" s="108"/>
      <c r="N29" s="108"/>
      <c r="O29" s="108"/>
      <c r="P29" s="108"/>
      <c r="Q29" s="108"/>
      <c r="R29" s="108"/>
      <c r="S29" s="108"/>
      <c r="T29" s="108"/>
      <c r="U29" s="108"/>
      <c r="V29" s="108"/>
      <c r="W29" s="108"/>
      <c r="X29" s="108"/>
      <c r="Y29" s="108"/>
      <c r="Z29" s="108"/>
      <c r="AA29" s="108"/>
      <c r="AB29" s="108"/>
    </row>
    <row r="30" spans="1:28" ht="29.25" customHeight="1">
      <c r="A30" s="401"/>
      <c r="B30" s="406"/>
      <c r="C30" s="450"/>
      <c r="D30" s="217" t="s">
        <v>484</v>
      </c>
      <c r="E30" s="345"/>
      <c r="F30" s="408"/>
      <c r="G30" s="403"/>
      <c r="H30" s="403"/>
      <c r="I30" s="403"/>
      <c r="J30" s="154"/>
      <c r="K30" s="108"/>
      <c r="L30" s="108"/>
      <c r="M30" s="108"/>
      <c r="N30" s="108"/>
      <c r="O30" s="108"/>
      <c r="P30" s="108"/>
      <c r="Q30" s="108"/>
      <c r="R30" s="108"/>
      <c r="S30" s="108"/>
      <c r="T30" s="108"/>
      <c r="U30" s="108"/>
      <c r="V30" s="108"/>
      <c r="W30" s="108"/>
      <c r="X30" s="108"/>
      <c r="Y30" s="108"/>
      <c r="Z30" s="108"/>
      <c r="AA30" s="108"/>
      <c r="AB30" s="108"/>
    </row>
    <row r="31" spans="1:28" ht="15.75" customHeight="1">
      <c r="A31" s="401"/>
      <c r="B31" s="286" t="s">
        <v>485</v>
      </c>
      <c r="C31" s="280" t="s">
        <v>101</v>
      </c>
      <c r="D31" s="400"/>
      <c r="E31" s="324"/>
      <c r="F31" s="414"/>
      <c r="G31" s="99"/>
      <c r="H31" s="99"/>
      <c r="I31" s="99"/>
      <c r="J31" s="154"/>
      <c r="K31" s="108"/>
      <c r="L31" s="108"/>
      <c r="M31" s="108"/>
      <c r="N31" s="108"/>
      <c r="O31" s="108"/>
      <c r="P31" s="108"/>
      <c r="Q31" s="108"/>
      <c r="R31" s="108"/>
      <c r="S31" s="108"/>
      <c r="T31" s="108"/>
      <c r="U31" s="108"/>
      <c r="V31" s="108"/>
      <c r="W31" s="108"/>
      <c r="X31" s="108"/>
      <c r="Y31" s="108"/>
      <c r="Z31" s="108"/>
      <c r="AA31" s="108"/>
      <c r="AB31" s="108"/>
    </row>
    <row r="32" spans="1:28" ht="27.75" customHeight="1">
      <c r="A32" s="401"/>
      <c r="B32" s="402"/>
      <c r="C32" s="281"/>
      <c r="D32" s="217" t="s">
        <v>486</v>
      </c>
      <c r="E32" s="288"/>
      <c r="F32" s="408"/>
      <c r="G32" s="295"/>
      <c r="H32" s="295"/>
      <c r="I32" s="295"/>
      <c r="J32" s="154"/>
      <c r="K32" s="108"/>
      <c r="L32" s="108"/>
      <c r="M32" s="108"/>
      <c r="N32" s="108"/>
      <c r="O32" s="108"/>
      <c r="P32" s="108"/>
      <c r="Q32" s="108"/>
      <c r="R32" s="108"/>
      <c r="S32" s="108"/>
      <c r="T32" s="108"/>
      <c r="U32" s="108"/>
      <c r="V32" s="108"/>
      <c r="W32" s="108"/>
      <c r="X32" s="108"/>
      <c r="Y32" s="108"/>
      <c r="Z32" s="108"/>
      <c r="AA32" s="108"/>
      <c r="AB32" s="108"/>
    </row>
    <row r="33" spans="1:28" ht="39.75" customHeight="1">
      <c r="A33" s="401"/>
      <c r="B33" s="402"/>
      <c r="C33" s="405"/>
      <c r="D33" s="217" t="s">
        <v>487</v>
      </c>
      <c r="E33" s="288"/>
      <c r="F33" s="408"/>
      <c r="G33" s="403"/>
      <c r="H33" s="403"/>
      <c r="I33" s="403"/>
      <c r="J33" s="154"/>
      <c r="K33" s="108"/>
      <c r="L33" s="108"/>
      <c r="M33" s="108"/>
      <c r="N33" s="108"/>
      <c r="O33" s="108"/>
      <c r="P33" s="108"/>
      <c r="Q33" s="108"/>
      <c r="R33" s="108"/>
      <c r="S33" s="108"/>
      <c r="T33" s="108"/>
      <c r="U33" s="108"/>
      <c r="V33" s="108"/>
      <c r="W33" s="108"/>
      <c r="X33" s="108"/>
      <c r="Y33" s="108"/>
      <c r="Z33" s="108"/>
      <c r="AA33" s="108"/>
      <c r="AB33" s="108"/>
    </row>
    <row r="34" spans="1:28" ht="15.75" customHeight="1">
      <c r="A34" s="401"/>
      <c r="B34" s="402"/>
      <c r="C34" s="278" t="s">
        <v>106</v>
      </c>
      <c r="D34" s="421"/>
      <c r="E34" s="322"/>
      <c r="F34" s="408"/>
      <c r="G34" s="403"/>
      <c r="H34" s="403"/>
      <c r="I34" s="403"/>
      <c r="J34" s="154"/>
      <c r="K34" s="108"/>
      <c r="L34" s="108"/>
      <c r="M34" s="108"/>
      <c r="N34" s="108"/>
      <c r="O34" s="108"/>
      <c r="P34" s="108"/>
      <c r="Q34" s="108"/>
      <c r="R34" s="108"/>
      <c r="S34" s="108"/>
      <c r="T34" s="108"/>
      <c r="U34" s="108"/>
      <c r="V34" s="108"/>
      <c r="W34" s="108"/>
      <c r="X34" s="108"/>
      <c r="Y34" s="108"/>
      <c r="Z34" s="108"/>
      <c r="AA34" s="108"/>
      <c r="AB34" s="108"/>
    </row>
    <row r="35" spans="1:28" ht="39.75" customHeight="1">
      <c r="A35" s="401"/>
      <c r="B35" s="406"/>
      <c r="C35" s="128"/>
      <c r="D35" s="217" t="s">
        <v>488</v>
      </c>
      <c r="E35" s="288"/>
      <c r="F35" s="408"/>
      <c r="G35" s="411"/>
      <c r="H35" s="411"/>
      <c r="I35" s="411"/>
      <c r="J35" s="17"/>
      <c r="K35" s="17"/>
      <c r="L35" s="17"/>
      <c r="M35" s="17"/>
      <c r="N35" s="17"/>
      <c r="O35" s="17"/>
      <c r="P35" s="17"/>
      <c r="Q35" s="17"/>
      <c r="R35" s="17"/>
      <c r="S35" s="17"/>
      <c r="T35" s="17"/>
      <c r="U35" s="17"/>
      <c r="V35" s="17"/>
      <c r="W35" s="17"/>
      <c r="X35" s="17"/>
      <c r="Y35" s="17"/>
      <c r="Z35" s="17"/>
      <c r="AA35" s="17"/>
      <c r="AB35" s="17"/>
    </row>
    <row r="36" spans="1:28" ht="15.75" customHeight="1">
      <c r="A36" s="401"/>
      <c r="B36" s="286" t="s">
        <v>489</v>
      </c>
      <c r="C36" s="280" t="s">
        <v>101</v>
      </c>
      <c r="D36" s="400"/>
      <c r="E36" s="321"/>
      <c r="F36" s="435"/>
      <c r="G36" s="99"/>
      <c r="H36" s="99"/>
      <c r="I36" s="99"/>
      <c r="J36" s="17"/>
      <c r="K36" s="17"/>
      <c r="L36" s="17"/>
      <c r="M36" s="17"/>
      <c r="N36" s="17"/>
      <c r="O36" s="17"/>
      <c r="P36" s="17"/>
      <c r="Q36" s="17"/>
      <c r="R36" s="17"/>
      <c r="S36" s="17"/>
      <c r="T36" s="17"/>
      <c r="U36" s="17"/>
      <c r="V36" s="17"/>
      <c r="W36" s="17"/>
      <c r="X36" s="17"/>
      <c r="Y36" s="17"/>
      <c r="Z36" s="17"/>
      <c r="AA36" s="17"/>
      <c r="AB36" s="17"/>
    </row>
    <row r="37" spans="1:28" ht="38.25" customHeight="1">
      <c r="A37" s="401"/>
      <c r="B37" s="402"/>
      <c r="C37" s="335"/>
      <c r="D37" s="217" t="s">
        <v>490</v>
      </c>
      <c r="E37" s="149"/>
      <c r="F37" s="149"/>
      <c r="G37" s="327"/>
      <c r="H37" s="327"/>
      <c r="I37" s="327"/>
      <c r="J37" s="17"/>
      <c r="K37" s="17"/>
      <c r="L37" s="17"/>
      <c r="M37" s="17"/>
      <c r="N37" s="17"/>
      <c r="O37" s="17"/>
      <c r="P37" s="17"/>
      <c r="Q37" s="17"/>
      <c r="R37" s="17"/>
      <c r="S37" s="17"/>
      <c r="T37" s="17"/>
      <c r="U37" s="17"/>
      <c r="V37" s="17"/>
      <c r="W37" s="17"/>
      <c r="X37" s="17"/>
      <c r="Y37" s="17"/>
      <c r="Z37" s="17"/>
      <c r="AA37" s="17"/>
      <c r="AB37" s="17"/>
    </row>
    <row r="38" spans="1:28" ht="15.75" customHeight="1">
      <c r="A38" s="401"/>
      <c r="B38" s="402"/>
      <c r="C38" s="417"/>
      <c r="D38" s="217" t="s">
        <v>491</v>
      </c>
      <c r="E38" s="149"/>
      <c r="F38" s="149"/>
      <c r="G38" s="403"/>
      <c r="H38" s="403"/>
      <c r="I38" s="403"/>
      <c r="J38" s="17"/>
      <c r="K38" s="17"/>
      <c r="L38" s="17"/>
      <c r="M38" s="17"/>
      <c r="N38" s="17"/>
      <c r="O38" s="17"/>
      <c r="P38" s="17"/>
      <c r="Q38" s="17"/>
      <c r="R38" s="17"/>
      <c r="S38" s="17"/>
      <c r="T38" s="17"/>
      <c r="U38" s="17"/>
      <c r="V38" s="17"/>
      <c r="W38" s="17"/>
      <c r="X38" s="17"/>
      <c r="Y38" s="17"/>
      <c r="Z38" s="17"/>
      <c r="AA38" s="17"/>
      <c r="AB38" s="17"/>
    </row>
    <row r="39" spans="1:28" ht="16.5" customHeight="1">
      <c r="A39" s="401"/>
      <c r="B39" s="402"/>
      <c r="C39" s="419"/>
      <c r="D39" s="217" t="s">
        <v>492</v>
      </c>
      <c r="E39" s="149"/>
      <c r="F39" s="149"/>
      <c r="G39" s="403"/>
      <c r="H39" s="403"/>
      <c r="I39" s="403"/>
      <c r="J39" s="17"/>
      <c r="K39" s="17"/>
      <c r="L39" s="17"/>
      <c r="M39" s="17"/>
      <c r="N39" s="17"/>
      <c r="O39" s="17"/>
      <c r="P39" s="17"/>
      <c r="Q39" s="17"/>
      <c r="R39" s="17"/>
      <c r="S39" s="17"/>
      <c r="T39" s="17"/>
      <c r="U39" s="17"/>
      <c r="V39" s="17"/>
      <c r="W39" s="17"/>
      <c r="X39" s="17"/>
      <c r="Y39" s="17"/>
      <c r="Z39" s="17"/>
      <c r="AA39" s="17"/>
      <c r="AB39" s="17"/>
    </row>
    <row r="40" spans="1:28" ht="15.75" customHeight="1">
      <c r="A40" s="401"/>
      <c r="B40" s="402"/>
      <c r="C40" s="278" t="s">
        <v>106</v>
      </c>
      <c r="D40" s="421"/>
      <c r="E40" s="149"/>
      <c r="F40" s="149"/>
      <c r="G40" s="403"/>
      <c r="H40" s="403"/>
      <c r="I40" s="403"/>
      <c r="J40" s="17"/>
      <c r="K40" s="17"/>
      <c r="L40" s="17"/>
      <c r="M40" s="17"/>
      <c r="N40" s="17"/>
      <c r="O40" s="17"/>
      <c r="P40" s="17"/>
      <c r="Q40" s="17"/>
      <c r="R40" s="17"/>
      <c r="S40" s="17"/>
      <c r="T40" s="17"/>
      <c r="U40" s="17"/>
      <c r="V40" s="17"/>
      <c r="W40" s="17"/>
      <c r="X40" s="17"/>
      <c r="Y40" s="17"/>
      <c r="Z40" s="17"/>
      <c r="AA40" s="17"/>
      <c r="AB40" s="17"/>
    </row>
    <row r="41" spans="1:28" ht="29.25" customHeight="1">
      <c r="A41" s="401"/>
      <c r="B41" s="406"/>
      <c r="C41" s="128"/>
      <c r="D41" s="217" t="s">
        <v>493</v>
      </c>
      <c r="E41" s="149"/>
      <c r="F41" s="149"/>
      <c r="G41" s="403"/>
      <c r="H41" s="403"/>
      <c r="I41" s="403"/>
      <c r="J41" s="17"/>
      <c r="K41" s="17"/>
      <c r="L41" s="17"/>
      <c r="M41" s="17"/>
      <c r="N41" s="17"/>
      <c r="O41" s="17"/>
      <c r="P41" s="17"/>
      <c r="Q41" s="17"/>
      <c r="R41" s="17"/>
      <c r="S41" s="17"/>
      <c r="T41" s="17"/>
      <c r="U41" s="17"/>
      <c r="V41" s="17"/>
      <c r="W41" s="17"/>
      <c r="X41" s="17"/>
      <c r="Y41" s="17"/>
      <c r="Z41" s="17"/>
      <c r="AA41" s="17"/>
      <c r="AB41" s="17"/>
    </row>
    <row r="42" spans="1:28" ht="15.75" customHeight="1">
      <c r="A42" s="401"/>
      <c r="B42" s="304" t="s">
        <v>494</v>
      </c>
      <c r="C42" s="280" t="s">
        <v>101</v>
      </c>
      <c r="D42" s="400"/>
      <c r="E42" s="321"/>
      <c r="F42" s="435"/>
      <c r="G42" s="99"/>
      <c r="H42" s="99"/>
      <c r="I42" s="99"/>
      <c r="J42" s="17"/>
      <c r="K42" s="17"/>
      <c r="L42" s="17"/>
      <c r="M42" s="17"/>
      <c r="N42" s="17"/>
      <c r="O42" s="17"/>
      <c r="P42" s="17"/>
      <c r="Q42" s="17"/>
      <c r="R42" s="17"/>
      <c r="S42" s="17"/>
      <c r="T42" s="17"/>
      <c r="U42" s="17"/>
      <c r="V42" s="17"/>
      <c r="W42" s="17"/>
      <c r="X42" s="17"/>
      <c r="Y42" s="17"/>
      <c r="Z42" s="17"/>
      <c r="AA42" s="17"/>
      <c r="AB42" s="17"/>
    </row>
    <row r="43" spans="1:28" ht="27" customHeight="1">
      <c r="A43" s="401"/>
      <c r="B43" s="402"/>
      <c r="C43" s="281"/>
      <c r="D43" s="126" t="s">
        <v>495</v>
      </c>
      <c r="E43" s="288"/>
      <c r="F43" s="408"/>
      <c r="G43" s="291"/>
      <c r="H43" s="291"/>
      <c r="I43" s="291"/>
      <c r="J43" s="17"/>
      <c r="K43" s="17"/>
      <c r="L43" s="17"/>
      <c r="M43" s="17"/>
      <c r="N43" s="17"/>
      <c r="O43" s="17"/>
      <c r="P43" s="17"/>
      <c r="Q43" s="17"/>
      <c r="R43" s="17"/>
      <c r="S43" s="17"/>
      <c r="T43" s="17"/>
      <c r="U43" s="17"/>
      <c r="V43" s="17"/>
      <c r="W43" s="17"/>
      <c r="X43" s="17"/>
      <c r="Y43" s="17"/>
      <c r="Z43" s="17"/>
      <c r="AA43" s="17"/>
      <c r="AB43" s="17"/>
    </row>
    <row r="44" spans="1:28" ht="27.75" customHeight="1">
      <c r="A44" s="401"/>
      <c r="B44" s="402"/>
      <c r="C44" s="405"/>
      <c r="D44" s="126" t="s">
        <v>496</v>
      </c>
      <c r="E44" s="288"/>
      <c r="F44" s="408"/>
      <c r="G44" s="403"/>
      <c r="H44" s="403"/>
      <c r="I44" s="403"/>
      <c r="J44" s="17"/>
      <c r="K44" s="17"/>
      <c r="L44" s="17"/>
      <c r="M44" s="17"/>
      <c r="N44" s="17"/>
      <c r="O44" s="17"/>
      <c r="P44" s="17"/>
      <c r="Q44" s="17"/>
      <c r="R44" s="17"/>
      <c r="S44" s="17"/>
      <c r="T44" s="17"/>
      <c r="U44" s="17"/>
      <c r="V44" s="17"/>
      <c r="W44" s="17"/>
      <c r="X44" s="17"/>
      <c r="Y44" s="17"/>
      <c r="Z44" s="17"/>
      <c r="AA44" s="17"/>
      <c r="AB44" s="17"/>
    </row>
    <row r="45" spans="1:28" ht="15.75" customHeight="1">
      <c r="A45" s="401"/>
      <c r="B45" s="402"/>
      <c r="C45" s="278" t="s">
        <v>106</v>
      </c>
      <c r="D45" s="421"/>
      <c r="E45" s="149"/>
      <c r="F45" s="149"/>
      <c r="G45" s="403"/>
      <c r="H45" s="403"/>
      <c r="I45" s="403"/>
      <c r="J45" s="17"/>
      <c r="K45" s="17"/>
      <c r="L45" s="17"/>
      <c r="M45" s="17"/>
      <c r="N45" s="17"/>
      <c r="O45" s="17"/>
      <c r="P45" s="17"/>
      <c r="Q45" s="17"/>
      <c r="R45" s="17"/>
      <c r="S45" s="17"/>
      <c r="T45" s="17"/>
      <c r="U45" s="17"/>
      <c r="V45" s="17"/>
      <c r="W45" s="17"/>
      <c r="X45" s="17"/>
      <c r="Y45" s="17"/>
      <c r="Z45" s="17"/>
      <c r="AA45" s="17"/>
      <c r="AB45" s="17"/>
    </row>
    <row r="46" spans="1:28" ht="28.5" customHeight="1">
      <c r="A46" s="401"/>
      <c r="B46" s="402"/>
      <c r="C46" s="335"/>
      <c r="D46" s="197" t="s">
        <v>497</v>
      </c>
      <c r="E46" s="149"/>
      <c r="F46" s="149"/>
      <c r="G46" s="403"/>
      <c r="H46" s="403"/>
      <c r="I46" s="403"/>
      <c r="J46" s="17"/>
      <c r="K46" s="17"/>
      <c r="L46" s="17"/>
      <c r="M46" s="17"/>
      <c r="N46" s="17"/>
      <c r="O46" s="17"/>
      <c r="P46" s="17"/>
      <c r="Q46" s="17"/>
      <c r="R46" s="17"/>
      <c r="S46" s="17"/>
      <c r="T46" s="17"/>
      <c r="U46" s="17"/>
      <c r="V46" s="17"/>
      <c r="W46" s="17"/>
      <c r="X46" s="17"/>
      <c r="Y46" s="17"/>
      <c r="Z46" s="17"/>
      <c r="AA46" s="17"/>
      <c r="AB46" s="17"/>
    </row>
    <row r="47" spans="1:28" ht="29.25" customHeight="1">
      <c r="A47" s="432"/>
      <c r="B47" s="406"/>
      <c r="C47" s="430"/>
      <c r="D47" s="219" t="s">
        <v>498</v>
      </c>
      <c r="E47" s="149"/>
      <c r="F47" s="149"/>
      <c r="G47" s="411"/>
      <c r="H47" s="411"/>
      <c r="I47" s="411"/>
      <c r="J47" s="17"/>
      <c r="K47" s="17"/>
      <c r="L47" s="17"/>
      <c r="M47" s="17"/>
      <c r="N47" s="17"/>
      <c r="O47" s="17"/>
      <c r="P47" s="17"/>
      <c r="Q47" s="17"/>
      <c r="R47" s="17"/>
      <c r="S47" s="17"/>
      <c r="T47" s="17"/>
      <c r="U47" s="17"/>
      <c r="V47" s="17"/>
      <c r="W47" s="17"/>
      <c r="X47" s="17"/>
      <c r="Y47" s="17"/>
      <c r="Z47" s="17"/>
      <c r="AA47" s="17"/>
      <c r="AB47" s="17"/>
    </row>
    <row r="48" spans="1:28" ht="15.75" customHeight="1">
      <c r="A48" s="320" t="s">
        <v>499</v>
      </c>
      <c r="B48" s="317" t="s">
        <v>500</v>
      </c>
      <c r="C48" s="334" t="s">
        <v>101</v>
      </c>
      <c r="D48" s="425"/>
      <c r="E48" s="321"/>
      <c r="F48" s="435"/>
      <c r="G48" s="99"/>
      <c r="H48" s="99"/>
      <c r="I48" s="99"/>
      <c r="J48" s="17"/>
      <c r="K48" s="17"/>
      <c r="L48" s="17"/>
      <c r="M48" s="17"/>
      <c r="N48" s="17"/>
      <c r="O48" s="17"/>
      <c r="P48" s="17"/>
      <c r="Q48" s="17"/>
      <c r="R48" s="17"/>
      <c r="S48" s="17"/>
      <c r="T48" s="17"/>
      <c r="U48" s="17"/>
      <c r="V48" s="17"/>
      <c r="W48" s="17"/>
      <c r="X48" s="17"/>
      <c r="Y48" s="17"/>
      <c r="Z48" s="17"/>
      <c r="AA48" s="17"/>
      <c r="AB48" s="17"/>
    </row>
    <row r="49" spans="1:28" ht="41.25" customHeight="1">
      <c r="A49" s="401"/>
      <c r="B49" s="402"/>
      <c r="C49" s="128"/>
      <c r="D49" s="92" t="s">
        <v>501</v>
      </c>
      <c r="E49" s="288"/>
      <c r="F49" s="408"/>
      <c r="G49" s="291"/>
      <c r="H49" s="291"/>
      <c r="I49" s="291"/>
      <c r="J49" s="17"/>
      <c r="K49" s="17"/>
      <c r="L49" s="17"/>
      <c r="M49" s="17"/>
      <c r="N49" s="17"/>
      <c r="O49" s="17"/>
      <c r="P49" s="17"/>
      <c r="Q49" s="17"/>
      <c r="R49" s="17"/>
      <c r="S49" s="17"/>
      <c r="T49" s="17"/>
      <c r="U49" s="17"/>
      <c r="V49" s="17"/>
      <c r="W49" s="17"/>
      <c r="X49" s="17"/>
      <c r="Y49" s="17"/>
      <c r="Z49" s="17"/>
      <c r="AA49" s="17"/>
      <c r="AB49" s="17"/>
    </row>
    <row r="50" spans="1:28" ht="15.75" customHeight="1">
      <c r="A50" s="401"/>
      <c r="B50" s="402"/>
      <c r="C50" s="278" t="s">
        <v>106</v>
      </c>
      <c r="D50" s="421"/>
      <c r="E50" s="322"/>
      <c r="F50" s="408"/>
      <c r="G50" s="403"/>
      <c r="H50" s="403"/>
      <c r="I50" s="403"/>
      <c r="J50" s="17"/>
      <c r="K50" s="17"/>
      <c r="L50" s="17"/>
      <c r="M50" s="17"/>
      <c r="N50" s="17"/>
      <c r="O50" s="17"/>
      <c r="P50" s="17"/>
      <c r="Q50" s="17"/>
      <c r="R50" s="17"/>
      <c r="S50" s="17"/>
      <c r="T50" s="17"/>
      <c r="U50" s="17"/>
      <c r="V50" s="17"/>
      <c r="W50" s="17"/>
      <c r="X50" s="17"/>
      <c r="Y50" s="17"/>
      <c r="Z50" s="17"/>
      <c r="AA50" s="17"/>
      <c r="AB50" s="17"/>
    </row>
    <row r="51" spans="1:28" ht="29.25" customHeight="1">
      <c r="A51" s="432"/>
      <c r="B51" s="406"/>
      <c r="C51" s="169"/>
      <c r="D51" s="170" t="s">
        <v>502</v>
      </c>
      <c r="E51" s="343"/>
      <c r="F51" s="428"/>
      <c r="G51" s="433"/>
      <c r="H51" s="433"/>
      <c r="I51" s="433"/>
      <c r="J51" s="17"/>
      <c r="K51" s="17"/>
      <c r="L51" s="17"/>
      <c r="M51" s="17"/>
      <c r="N51" s="17"/>
      <c r="O51" s="17"/>
      <c r="P51" s="17"/>
      <c r="Q51" s="17"/>
      <c r="R51" s="17"/>
      <c r="S51" s="17"/>
      <c r="T51" s="17"/>
      <c r="U51" s="17"/>
      <c r="V51" s="17"/>
      <c r="W51" s="17"/>
      <c r="X51" s="17"/>
      <c r="Y51" s="17"/>
      <c r="Z51" s="17"/>
      <c r="AA51" s="17"/>
      <c r="AB51" s="17"/>
    </row>
    <row r="52" spans="1:28" ht="22.5" customHeight="1">
      <c r="A52" s="220"/>
      <c r="B52" s="192"/>
      <c r="C52" s="193"/>
      <c r="D52" s="194"/>
      <c r="E52" s="193"/>
      <c r="F52" s="193"/>
      <c r="G52" s="134"/>
      <c r="H52" s="134"/>
      <c r="I52" s="134"/>
      <c r="J52" s="17"/>
      <c r="K52" s="17"/>
      <c r="L52" s="17"/>
      <c r="M52" s="17"/>
      <c r="N52" s="17"/>
      <c r="O52" s="17"/>
      <c r="P52" s="17"/>
      <c r="Q52" s="17"/>
      <c r="R52" s="17"/>
      <c r="S52" s="17"/>
      <c r="T52" s="17"/>
      <c r="U52" s="17"/>
      <c r="V52" s="17"/>
      <c r="W52" s="17"/>
      <c r="X52" s="17"/>
      <c r="Y52" s="17"/>
      <c r="Z52" s="17"/>
      <c r="AA52" s="17"/>
      <c r="AB52" s="17"/>
    </row>
    <row r="53" spans="1:28" ht="123.75" hidden="1" customHeight="1">
      <c r="A53" s="220"/>
      <c r="B53" s="192"/>
      <c r="C53" s="193"/>
      <c r="D53" s="194"/>
      <c r="E53" s="193"/>
      <c r="F53" s="193"/>
      <c r="G53" s="134"/>
      <c r="H53" s="134"/>
      <c r="I53" s="134"/>
      <c r="J53" s="17"/>
      <c r="K53" s="17"/>
      <c r="L53" s="17"/>
      <c r="M53" s="17"/>
      <c r="N53" s="17"/>
      <c r="O53" s="17"/>
      <c r="P53" s="17"/>
      <c r="Q53" s="17"/>
      <c r="R53" s="17"/>
      <c r="S53" s="17"/>
      <c r="T53" s="17"/>
      <c r="U53" s="17"/>
      <c r="V53" s="17"/>
      <c r="W53" s="17"/>
      <c r="X53" s="17"/>
      <c r="Y53" s="17"/>
      <c r="Z53" s="17"/>
      <c r="AA53" s="17"/>
      <c r="AB53" s="17"/>
    </row>
    <row r="54" spans="1:28" ht="15.75" hidden="1" customHeight="1">
      <c r="A54" s="131"/>
      <c r="B54" s="17"/>
      <c r="C54" s="132"/>
      <c r="D54" s="132"/>
      <c r="E54" s="133"/>
      <c r="F54" s="132"/>
      <c r="G54" s="134"/>
      <c r="H54" s="134"/>
      <c r="I54" s="135"/>
      <c r="J54" s="17"/>
      <c r="K54" s="17"/>
      <c r="L54" s="17"/>
      <c r="M54" s="17"/>
      <c r="N54" s="17"/>
      <c r="O54" s="17"/>
      <c r="P54" s="17"/>
      <c r="Q54" s="17"/>
      <c r="R54" s="17"/>
      <c r="S54" s="17"/>
      <c r="T54" s="17"/>
      <c r="U54" s="17"/>
      <c r="V54" s="17"/>
      <c r="W54" s="17"/>
      <c r="X54" s="17"/>
      <c r="Y54" s="17"/>
      <c r="Z54" s="17"/>
      <c r="AA54" s="17"/>
      <c r="AB54" s="17"/>
    </row>
    <row r="55" spans="1:28" ht="15.75" hidden="1" customHeight="1">
      <c r="A55" s="131"/>
      <c r="B55" s="17"/>
      <c r="C55" s="132"/>
      <c r="D55" s="132"/>
      <c r="E55" s="133"/>
      <c r="F55" s="132"/>
      <c r="G55" s="134"/>
      <c r="H55" s="134"/>
      <c r="I55" s="135"/>
      <c r="J55" s="17"/>
      <c r="K55" s="17"/>
      <c r="L55" s="17"/>
      <c r="M55" s="17"/>
      <c r="N55" s="17"/>
      <c r="O55" s="17"/>
      <c r="P55" s="17"/>
      <c r="Q55" s="17"/>
      <c r="R55" s="17"/>
      <c r="S55" s="17"/>
      <c r="T55" s="17"/>
      <c r="U55" s="17"/>
      <c r="V55" s="17"/>
      <c r="W55" s="17"/>
      <c r="X55" s="17"/>
      <c r="Y55" s="17"/>
      <c r="Z55" s="17"/>
      <c r="AA55" s="17"/>
      <c r="AB55" s="17"/>
    </row>
    <row r="56" spans="1:28" ht="15.75" hidden="1" customHeight="1">
      <c r="A56" s="131"/>
      <c r="B56" s="17"/>
      <c r="C56" s="132"/>
      <c r="D56" s="132"/>
      <c r="E56" s="133"/>
      <c r="F56" s="132"/>
      <c r="G56" s="134"/>
      <c r="H56" s="134"/>
      <c r="I56" s="135"/>
      <c r="J56" s="17"/>
      <c r="K56" s="17"/>
      <c r="L56" s="17"/>
      <c r="M56" s="17"/>
      <c r="N56" s="17"/>
      <c r="O56" s="17"/>
      <c r="P56" s="17"/>
      <c r="Q56" s="17"/>
      <c r="R56" s="17"/>
      <c r="S56" s="17"/>
      <c r="T56" s="17"/>
      <c r="U56" s="17"/>
      <c r="V56" s="17"/>
      <c r="W56" s="17"/>
      <c r="X56" s="17"/>
      <c r="Y56" s="17"/>
      <c r="Z56" s="17"/>
      <c r="AA56" s="17"/>
      <c r="AB56" s="17"/>
    </row>
    <row r="57" spans="1:28" ht="15.75" hidden="1" customHeight="1">
      <c r="A57" s="131"/>
      <c r="B57" s="17"/>
      <c r="C57" s="132"/>
      <c r="D57" s="132"/>
      <c r="E57" s="133"/>
      <c r="F57" s="132"/>
      <c r="G57" s="134"/>
      <c r="H57" s="134"/>
      <c r="I57" s="135"/>
      <c r="J57" s="17"/>
      <c r="K57" s="17"/>
      <c r="L57" s="17"/>
      <c r="M57" s="17"/>
      <c r="N57" s="17"/>
      <c r="O57" s="17"/>
      <c r="P57" s="17"/>
      <c r="Q57" s="17"/>
      <c r="R57" s="17"/>
      <c r="S57" s="17"/>
      <c r="T57" s="17"/>
      <c r="U57" s="17"/>
      <c r="V57" s="17"/>
      <c r="W57" s="17"/>
      <c r="X57" s="17"/>
      <c r="Y57" s="17"/>
      <c r="Z57" s="17"/>
      <c r="AA57" s="17"/>
      <c r="AB57" s="17"/>
    </row>
    <row r="58" spans="1:28" ht="15.75" hidden="1" customHeight="1">
      <c r="A58" s="131"/>
      <c r="B58" s="17"/>
      <c r="C58" s="132"/>
      <c r="D58" s="132"/>
      <c r="E58" s="133"/>
      <c r="F58" s="132"/>
      <c r="G58" s="134"/>
      <c r="H58" s="134"/>
      <c r="I58" s="135"/>
      <c r="J58" s="17"/>
      <c r="K58" s="17"/>
      <c r="L58" s="17"/>
      <c r="M58" s="17"/>
      <c r="N58" s="17"/>
      <c r="O58" s="17"/>
      <c r="P58" s="17"/>
      <c r="Q58" s="17"/>
      <c r="R58" s="17"/>
      <c r="S58" s="17"/>
      <c r="T58" s="17"/>
      <c r="U58" s="17"/>
      <c r="V58" s="17"/>
      <c r="W58" s="17"/>
      <c r="X58" s="17"/>
      <c r="Y58" s="17"/>
      <c r="Z58" s="17"/>
      <c r="AA58" s="17"/>
      <c r="AB58" s="17"/>
    </row>
    <row r="59" spans="1:28" ht="15.75" hidden="1" customHeight="1">
      <c r="A59" s="131"/>
      <c r="B59" s="17"/>
      <c r="C59" s="132"/>
      <c r="D59" s="132"/>
      <c r="E59" s="133"/>
      <c r="F59" s="132"/>
      <c r="G59" s="134"/>
      <c r="H59" s="134"/>
      <c r="I59" s="135"/>
      <c r="J59" s="17"/>
      <c r="K59" s="17"/>
      <c r="L59" s="17"/>
      <c r="M59" s="17"/>
      <c r="N59" s="17"/>
      <c r="O59" s="17"/>
      <c r="P59" s="17"/>
      <c r="Q59" s="17"/>
      <c r="R59" s="17"/>
      <c r="S59" s="17"/>
      <c r="T59" s="17"/>
      <c r="U59" s="17"/>
      <c r="V59" s="17"/>
      <c r="W59" s="17"/>
      <c r="X59" s="17"/>
      <c r="Y59" s="17"/>
      <c r="Z59" s="17"/>
      <c r="AA59" s="17"/>
      <c r="AB59" s="17"/>
    </row>
    <row r="60" spans="1:28" ht="15.75" hidden="1" customHeight="1">
      <c r="A60" s="131"/>
      <c r="B60" s="17"/>
      <c r="C60" s="132"/>
      <c r="D60" s="132"/>
      <c r="E60" s="133"/>
      <c r="F60" s="132"/>
      <c r="G60" s="134"/>
      <c r="H60" s="134"/>
      <c r="I60" s="135"/>
      <c r="J60" s="17"/>
      <c r="K60" s="17"/>
      <c r="L60" s="17"/>
      <c r="M60" s="17"/>
      <c r="N60" s="17"/>
      <c r="O60" s="17"/>
      <c r="P60" s="17"/>
      <c r="Q60" s="17"/>
      <c r="R60" s="17"/>
      <c r="S60" s="17"/>
      <c r="T60" s="17"/>
      <c r="U60" s="17"/>
      <c r="V60" s="17"/>
      <c r="W60" s="17"/>
      <c r="X60" s="17"/>
      <c r="Y60" s="17"/>
      <c r="Z60" s="17"/>
      <c r="AA60" s="17"/>
      <c r="AB60" s="17"/>
    </row>
    <row r="61" spans="1:28" ht="15.75" hidden="1" customHeight="1">
      <c r="A61" s="131"/>
      <c r="B61" s="17"/>
      <c r="C61" s="132"/>
      <c r="D61" s="132"/>
      <c r="E61" s="133"/>
      <c r="F61" s="132"/>
      <c r="G61" s="134"/>
      <c r="H61" s="134"/>
      <c r="I61" s="135"/>
      <c r="J61" s="17"/>
      <c r="K61" s="17"/>
      <c r="L61" s="17"/>
      <c r="M61" s="17"/>
      <c r="N61" s="17"/>
      <c r="O61" s="17"/>
      <c r="P61" s="17"/>
      <c r="Q61" s="17"/>
      <c r="R61" s="17"/>
      <c r="S61" s="17"/>
      <c r="T61" s="17"/>
      <c r="U61" s="17"/>
      <c r="V61" s="17"/>
      <c r="W61" s="17"/>
      <c r="X61" s="17"/>
      <c r="Y61" s="17"/>
      <c r="Z61" s="17"/>
      <c r="AA61" s="17"/>
      <c r="AB61" s="17"/>
    </row>
    <row r="62" spans="1:28" ht="15.75" hidden="1" customHeight="1">
      <c r="A62" s="131"/>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c r="AB62" s="17"/>
    </row>
    <row r="63" spans="1:28" ht="15.75" hidden="1" customHeight="1">
      <c r="A63" s="131"/>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c r="AB63" s="17"/>
    </row>
    <row r="64" spans="1:28" ht="15.75" hidden="1" customHeight="1">
      <c r="A64" s="131"/>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c r="AB64" s="17"/>
    </row>
    <row r="65" spans="1:28" ht="15.75" hidden="1" customHeight="1">
      <c r="A65" s="131"/>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c r="AB65" s="17"/>
    </row>
    <row r="66" spans="1:28" ht="15.75" hidden="1" customHeight="1">
      <c r="A66" s="131"/>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c r="AB66" s="17"/>
    </row>
    <row r="67" spans="1:28" ht="15.75" hidden="1" customHeight="1">
      <c r="A67" s="131"/>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c r="AB67" s="17"/>
    </row>
    <row r="68" spans="1:28" ht="15.75" hidden="1" customHeight="1">
      <c r="A68" s="131"/>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c r="AB68" s="17"/>
    </row>
    <row r="69" spans="1:28" ht="15.75" hidden="1" customHeight="1">
      <c r="A69" s="131"/>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c r="AB69" s="17"/>
    </row>
    <row r="70" spans="1:28" ht="15.75" hidden="1" customHeight="1">
      <c r="A70" s="131"/>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c r="AB70" s="17"/>
    </row>
    <row r="71" spans="1:28" ht="15.75" hidden="1" customHeight="1">
      <c r="A71" s="131"/>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c r="AB71" s="17"/>
    </row>
    <row r="72" spans="1:28" ht="15.75" hidden="1" customHeight="1">
      <c r="A72" s="221"/>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c r="AB72" s="17"/>
    </row>
    <row r="73" spans="1:28" ht="15.75" hidden="1" customHeight="1">
      <c r="A73" s="221"/>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c r="AB73" s="17"/>
    </row>
    <row r="74" spans="1:28" ht="15.75" hidden="1" customHeight="1">
      <c r="A74" s="221"/>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c r="AB74" s="17"/>
    </row>
    <row r="75" spans="1:28" ht="15.75" hidden="1" customHeight="1">
      <c r="A75" s="221"/>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c r="AB75" s="17"/>
    </row>
    <row r="76" spans="1:28" ht="15.75" hidden="1" customHeight="1">
      <c r="A76" s="221"/>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c r="AB76" s="17"/>
    </row>
    <row r="77" spans="1:28" ht="15.75" hidden="1" customHeight="1">
      <c r="A77" s="221"/>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c r="AB77" s="17"/>
    </row>
    <row r="78" spans="1:28" ht="15.75" hidden="1" customHeight="1">
      <c r="A78" s="221"/>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c r="AB78" s="17"/>
    </row>
    <row r="79" spans="1:28" ht="15.75" hidden="1" customHeight="1">
      <c r="A79" s="221"/>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c r="AB79" s="17"/>
    </row>
    <row r="80" spans="1:28" ht="15.75" hidden="1" customHeight="1">
      <c r="A80" s="221"/>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c r="AB80" s="17"/>
    </row>
    <row r="81" spans="1:28" ht="15.75" hidden="1" customHeight="1">
      <c r="A81" s="221"/>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c r="AB81" s="17"/>
    </row>
    <row r="82" spans="1:28" ht="15.75" hidden="1" customHeight="1">
      <c r="A82" s="221"/>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c r="AB82" s="17"/>
    </row>
    <row r="83" spans="1:28" ht="15.75" hidden="1" customHeight="1">
      <c r="A83" s="221"/>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c r="AB83" s="17"/>
    </row>
    <row r="84" spans="1:28" ht="15.75" hidden="1" customHeight="1">
      <c r="A84" s="221"/>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c r="AB84" s="17"/>
    </row>
    <row r="85" spans="1:28" ht="15.75" hidden="1" customHeight="1">
      <c r="A85" s="221"/>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c r="AB85" s="17"/>
    </row>
    <row r="86" spans="1:28" ht="15.75" hidden="1" customHeight="1">
      <c r="A86" s="221"/>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c r="AB86" s="17"/>
    </row>
    <row r="87" spans="1:28" ht="15.75" hidden="1" customHeight="1">
      <c r="A87" s="221"/>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c r="AB87" s="17"/>
    </row>
    <row r="88" spans="1:28" ht="15.75" hidden="1" customHeight="1">
      <c r="A88" s="221"/>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c r="AB88" s="17"/>
    </row>
    <row r="89" spans="1:28" ht="15.75" hidden="1" customHeight="1">
      <c r="A89" s="221"/>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c r="AB89" s="17"/>
    </row>
    <row r="90" spans="1:28" ht="15.75" hidden="1" customHeight="1">
      <c r="A90" s="221"/>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c r="AB90" s="17"/>
    </row>
    <row r="91" spans="1:28" ht="15.75" hidden="1" customHeight="1">
      <c r="A91" s="221"/>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c r="AB91" s="17"/>
    </row>
    <row r="92" spans="1:28" ht="15.75" hidden="1" customHeight="1">
      <c r="A92" s="221"/>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c r="AB92" s="17"/>
    </row>
    <row r="93" spans="1:28" ht="15.75" hidden="1" customHeight="1">
      <c r="A93" s="221"/>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c r="AB93" s="17"/>
    </row>
    <row r="94" spans="1:28" ht="15.75" hidden="1" customHeight="1">
      <c r="A94" s="221"/>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c r="AB94" s="17"/>
    </row>
    <row r="95" spans="1:28" ht="15.75" hidden="1" customHeight="1">
      <c r="A95" s="221"/>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c r="AB95" s="17"/>
    </row>
    <row r="96" spans="1:28" ht="15.75" hidden="1" customHeight="1">
      <c r="A96" s="221"/>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c r="AB96" s="17"/>
    </row>
    <row r="97" spans="1:28" ht="15.75" hidden="1" customHeight="1">
      <c r="A97" s="221"/>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c r="AB97" s="17"/>
    </row>
    <row r="98" spans="1:28" ht="15.75" hidden="1" customHeight="1">
      <c r="A98" s="221"/>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c r="AB98" s="17"/>
    </row>
    <row r="99" spans="1:28" ht="15.75" hidden="1" customHeight="1">
      <c r="A99" s="221"/>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c r="AB99" s="17"/>
    </row>
    <row r="100" spans="1:28" ht="15.75" hidden="1" customHeight="1">
      <c r="A100" s="221"/>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c r="AB100" s="17"/>
    </row>
    <row r="101" spans="1:28" ht="15.75" hidden="1" customHeight="1">
      <c r="A101" s="221"/>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c r="AB101" s="17"/>
    </row>
    <row r="102" spans="1:28" ht="15.75" hidden="1" customHeight="1">
      <c r="A102" s="221"/>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c r="AB102" s="17"/>
    </row>
    <row r="103" spans="1:28" ht="15.75" hidden="1" customHeight="1">
      <c r="A103" s="221"/>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c r="AB103" s="17"/>
    </row>
    <row r="104" spans="1:28" ht="15.75" hidden="1" customHeight="1">
      <c r="A104" s="221"/>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c r="AB104" s="17"/>
    </row>
    <row r="105" spans="1:28" ht="15.75" hidden="1" customHeight="1">
      <c r="A105" s="221"/>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c r="AB105" s="17"/>
    </row>
    <row r="106" spans="1:28" ht="15.75" hidden="1" customHeight="1">
      <c r="A106" s="221"/>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c r="AB106" s="17"/>
    </row>
    <row r="107" spans="1:28" ht="15.75" hidden="1" customHeight="1">
      <c r="A107" s="221"/>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c r="AB107" s="17"/>
    </row>
    <row r="108" spans="1:28" ht="15.75" hidden="1" customHeight="1">
      <c r="A108" s="221"/>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c r="AB108" s="17"/>
    </row>
    <row r="109" spans="1:28" ht="15.75" hidden="1" customHeight="1">
      <c r="A109" s="221"/>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c r="AB109" s="17"/>
    </row>
    <row r="110" spans="1:28" ht="15.75" hidden="1" customHeight="1">
      <c r="A110" s="221"/>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c r="AB110" s="17"/>
    </row>
    <row r="111" spans="1:28" ht="15.75" hidden="1" customHeight="1">
      <c r="A111" s="221"/>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c r="AB111" s="17"/>
    </row>
    <row r="112" spans="1:28" ht="15.75" hidden="1" customHeight="1">
      <c r="A112" s="221"/>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c r="AB112" s="17"/>
    </row>
    <row r="113" spans="1:28" ht="15.75" hidden="1" customHeight="1">
      <c r="A113" s="221"/>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c r="AB113" s="17"/>
    </row>
    <row r="114" spans="1:28" ht="15.75" hidden="1" customHeight="1">
      <c r="A114" s="221"/>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c r="AB114" s="17"/>
    </row>
    <row r="115" spans="1:28" ht="15.75" hidden="1" customHeight="1">
      <c r="A115" s="221"/>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c r="AB115" s="17"/>
    </row>
    <row r="116" spans="1:28" ht="15.75" hidden="1" customHeight="1">
      <c r="A116" s="221"/>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c r="AB116" s="17"/>
    </row>
    <row r="117" spans="1:28" ht="15.75" hidden="1" customHeight="1">
      <c r="A117" s="221"/>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c r="AB117" s="17"/>
    </row>
    <row r="118" spans="1:28" ht="15.75" hidden="1" customHeight="1">
      <c r="A118" s="221"/>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c r="AB118" s="17"/>
    </row>
    <row r="119" spans="1:28" ht="15.75" hidden="1" customHeight="1">
      <c r="A119" s="221"/>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c r="AB119" s="17"/>
    </row>
    <row r="120" spans="1:28" ht="15.75" hidden="1" customHeight="1">
      <c r="A120" s="221"/>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c r="AB120" s="17"/>
    </row>
    <row r="121" spans="1:28" ht="15.75" hidden="1" customHeight="1">
      <c r="A121" s="221"/>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c r="AB121" s="17"/>
    </row>
    <row r="122" spans="1:28" ht="15.75" hidden="1" customHeight="1">
      <c r="A122" s="221"/>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c r="AB122" s="17"/>
    </row>
    <row r="123" spans="1:28" ht="15.75" hidden="1" customHeight="1">
      <c r="A123" s="221"/>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c r="AB123" s="17"/>
    </row>
    <row r="124" spans="1:28" ht="15.75" hidden="1" customHeight="1">
      <c r="A124" s="221"/>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c r="AB124" s="17"/>
    </row>
    <row r="125" spans="1:28" ht="15.75" hidden="1" customHeight="1">
      <c r="A125" s="221"/>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c r="AB125" s="17"/>
    </row>
    <row r="126" spans="1:28" ht="15.75" hidden="1" customHeight="1">
      <c r="A126" s="221"/>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c r="AB126" s="17"/>
    </row>
    <row r="127" spans="1:28" ht="15.75" hidden="1" customHeight="1">
      <c r="A127" s="221"/>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c r="AB127" s="17"/>
    </row>
    <row r="128" spans="1:28" ht="15.75" hidden="1" customHeight="1">
      <c r="A128" s="221"/>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c r="AB128" s="17"/>
    </row>
    <row r="129" spans="1:28" ht="15.75" hidden="1" customHeight="1">
      <c r="A129" s="221"/>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c r="AB129" s="17"/>
    </row>
    <row r="130" spans="1:28" ht="15.75" hidden="1" customHeight="1">
      <c r="A130" s="221"/>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c r="AB130" s="17"/>
    </row>
    <row r="131" spans="1:28" ht="15.75" hidden="1" customHeight="1">
      <c r="A131" s="221"/>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c r="AB131" s="17"/>
    </row>
    <row r="132" spans="1:28" ht="15.75" hidden="1" customHeight="1">
      <c r="A132" s="221"/>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c r="AB132" s="17"/>
    </row>
    <row r="133" spans="1:28" ht="15.75" hidden="1" customHeight="1">
      <c r="A133" s="221"/>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c r="AB133" s="17"/>
    </row>
    <row r="134" spans="1:28" ht="15.75" hidden="1" customHeight="1">
      <c r="A134" s="221"/>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c r="AB134" s="17"/>
    </row>
    <row r="135" spans="1:28" ht="15.75" hidden="1" customHeight="1">
      <c r="A135" s="221"/>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c r="AB135" s="17"/>
    </row>
    <row r="136" spans="1:28" ht="15.75" hidden="1" customHeight="1">
      <c r="A136" s="221"/>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c r="AB136" s="17"/>
    </row>
    <row r="137" spans="1:28" ht="15.75" hidden="1" customHeight="1">
      <c r="A137" s="221"/>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c r="AB137" s="17"/>
    </row>
    <row r="138" spans="1:28" ht="15.75" hidden="1" customHeight="1">
      <c r="A138" s="221"/>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c r="AB138" s="17"/>
    </row>
    <row r="139" spans="1:28" ht="15.75" hidden="1" customHeight="1">
      <c r="A139" s="221"/>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c r="AB139" s="17"/>
    </row>
    <row r="140" spans="1:28" ht="15.75" hidden="1" customHeight="1">
      <c r="A140" s="221"/>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c r="AB140" s="17"/>
    </row>
    <row r="141" spans="1:28" ht="15.75" hidden="1" customHeight="1">
      <c r="A141" s="221"/>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c r="AB141" s="17"/>
    </row>
    <row r="142" spans="1:28" ht="15.75" hidden="1" customHeight="1">
      <c r="A142" s="221"/>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c r="AB142" s="17"/>
    </row>
    <row r="143" spans="1:28" ht="15.75" hidden="1" customHeight="1">
      <c r="A143" s="221"/>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c r="AB143" s="17"/>
    </row>
    <row r="144" spans="1:28" ht="15.75" hidden="1" customHeight="1">
      <c r="A144" s="221"/>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c r="AB144" s="17"/>
    </row>
    <row r="145" spans="1:28" ht="15.75" hidden="1" customHeight="1">
      <c r="A145" s="221"/>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c r="AB145" s="17"/>
    </row>
    <row r="146" spans="1:28" ht="15.75" hidden="1" customHeight="1">
      <c r="A146" s="221"/>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c r="AB146" s="17"/>
    </row>
    <row r="147" spans="1:28" ht="15.75" hidden="1" customHeight="1">
      <c r="A147" s="221"/>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c r="AB147" s="17"/>
    </row>
    <row r="148" spans="1:28" ht="15.75" hidden="1" customHeight="1">
      <c r="A148" s="221"/>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c r="AB148" s="17"/>
    </row>
    <row r="149" spans="1:28" ht="15.75" hidden="1" customHeight="1">
      <c r="A149" s="221"/>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c r="AB149" s="17"/>
    </row>
    <row r="150" spans="1:28" ht="15.75" hidden="1" customHeight="1">
      <c r="A150" s="221"/>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c r="AB150" s="17"/>
    </row>
    <row r="151" spans="1:28" ht="15.75" hidden="1" customHeight="1">
      <c r="A151" s="221"/>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c r="AB151" s="17"/>
    </row>
    <row r="152" spans="1:28" ht="15.75" hidden="1" customHeight="1">
      <c r="A152" s="221"/>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c r="AB152" s="17"/>
    </row>
    <row r="153" spans="1:28" ht="15.75" hidden="1" customHeight="1">
      <c r="A153" s="221"/>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c r="AB153" s="17"/>
    </row>
    <row r="154" spans="1:28" ht="15.75" hidden="1" customHeight="1">
      <c r="A154" s="221"/>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c r="AB154" s="17"/>
    </row>
    <row r="155" spans="1:28" ht="15.75" hidden="1" customHeight="1">
      <c r="A155" s="221"/>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c r="AB155" s="17"/>
    </row>
    <row r="156" spans="1:28" ht="15.75" hidden="1" customHeight="1">
      <c r="A156" s="221"/>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c r="AB156" s="17"/>
    </row>
    <row r="157" spans="1:28" ht="15.75" hidden="1" customHeight="1">
      <c r="A157" s="221"/>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c r="AB157" s="17"/>
    </row>
    <row r="158" spans="1:28" ht="15.75" hidden="1" customHeight="1">
      <c r="A158" s="221"/>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c r="AB158" s="17"/>
    </row>
    <row r="159" spans="1:28" ht="15.75" hidden="1" customHeight="1">
      <c r="A159" s="221"/>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c r="AB159" s="17"/>
    </row>
    <row r="160" spans="1:28" ht="15.75" hidden="1" customHeight="1">
      <c r="A160" s="221"/>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c r="AB160" s="17"/>
    </row>
    <row r="161" spans="1:28" ht="15.75" hidden="1" customHeight="1">
      <c r="A161" s="221"/>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c r="AB161" s="17"/>
    </row>
    <row r="162" spans="1:28" ht="15.75" hidden="1" customHeight="1">
      <c r="A162" s="221"/>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c r="AB162" s="17"/>
    </row>
    <row r="163" spans="1:28" ht="15.75" hidden="1" customHeight="1">
      <c r="A163" s="221"/>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c r="AB163" s="17"/>
    </row>
    <row r="164" spans="1:28" ht="15.75" hidden="1" customHeight="1">
      <c r="A164" s="221"/>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c r="AB164" s="17"/>
    </row>
    <row r="165" spans="1:28" ht="15.75" hidden="1" customHeight="1">
      <c r="A165" s="221"/>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c r="AB165" s="17"/>
    </row>
    <row r="166" spans="1:28" ht="15.75" hidden="1" customHeight="1">
      <c r="A166" s="221"/>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c r="AB166" s="17"/>
    </row>
    <row r="167" spans="1:28" ht="15.75" hidden="1" customHeight="1">
      <c r="A167" s="221"/>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c r="AB167" s="17"/>
    </row>
    <row r="168" spans="1:28" ht="15.75" hidden="1" customHeight="1">
      <c r="A168" s="221"/>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c r="AB168" s="17"/>
    </row>
    <row r="169" spans="1:28" ht="15.75" hidden="1" customHeight="1">
      <c r="A169" s="221"/>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c r="AB169" s="17"/>
    </row>
    <row r="170" spans="1:28" ht="15.75" hidden="1" customHeight="1">
      <c r="A170" s="221"/>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c r="AB170" s="17"/>
    </row>
    <row r="171" spans="1:28" ht="15.75" hidden="1" customHeight="1">
      <c r="A171" s="221"/>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c r="AB171" s="17"/>
    </row>
    <row r="172" spans="1:28" ht="15.75" hidden="1" customHeight="1">
      <c r="A172" s="221"/>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c r="AB172" s="17"/>
    </row>
    <row r="173" spans="1:28" ht="15.75" hidden="1" customHeight="1">
      <c r="A173" s="221"/>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c r="AB173" s="17"/>
    </row>
    <row r="174" spans="1:28" ht="15.75" hidden="1" customHeight="1">
      <c r="A174" s="221"/>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c r="AB174" s="17"/>
    </row>
    <row r="175" spans="1:28" ht="15.75" hidden="1" customHeight="1">
      <c r="A175" s="221"/>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c r="AB175" s="17"/>
    </row>
    <row r="176" spans="1:28" ht="15.75" hidden="1" customHeight="1">
      <c r="A176" s="221"/>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c r="AB176" s="17"/>
    </row>
    <row r="177" spans="1:28" ht="15.75" hidden="1" customHeight="1">
      <c r="A177" s="221"/>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c r="AB177" s="17"/>
    </row>
    <row r="178" spans="1:28" ht="15.75" hidden="1" customHeight="1">
      <c r="A178" s="221"/>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c r="AB178" s="17"/>
    </row>
    <row r="179" spans="1:28" ht="15.75" hidden="1" customHeight="1">
      <c r="A179" s="221"/>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c r="AB179" s="17"/>
    </row>
    <row r="180" spans="1:28" ht="15.75" hidden="1" customHeight="1">
      <c r="A180" s="221"/>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c r="AB180" s="17"/>
    </row>
    <row r="181" spans="1:28" ht="15.75" hidden="1" customHeight="1">
      <c r="A181" s="221"/>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c r="AB181" s="17"/>
    </row>
    <row r="182" spans="1:28" ht="15.75" hidden="1" customHeight="1">
      <c r="A182" s="221"/>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c r="AB182" s="17"/>
    </row>
    <row r="183" spans="1:28" ht="15.75" hidden="1" customHeight="1">
      <c r="A183" s="221"/>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c r="AB183" s="17"/>
    </row>
    <row r="184" spans="1:28" ht="15.75" hidden="1" customHeight="1">
      <c r="A184" s="221"/>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c r="AB184" s="17"/>
    </row>
    <row r="185" spans="1:28" ht="15.75" hidden="1" customHeight="1">
      <c r="A185" s="221"/>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c r="AB185" s="17"/>
    </row>
    <row r="186" spans="1:28" ht="15.75" hidden="1" customHeight="1">
      <c r="A186" s="221"/>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c r="AB186" s="17"/>
    </row>
    <row r="187" spans="1:28" ht="15.75" hidden="1" customHeight="1">
      <c r="A187" s="221"/>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c r="AB187" s="17"/>
    </row>
    <row r="188" spans="1:28" ht="15.75" hidden="1" customHeight="1">
      <c r="A188" s="221"/>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c r="AB188" s="17"/>
    </row>
    <row r="189" spans="1:28" ht="15.75" hidden="1" customHeight="1">
      <c r="A189" s="221"/>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c r="AB189" s="17"/>
    </row>
    <row r="190" spans="1:28" ht="15.75" hidden="1" customHeight="1">
      <c r="A190" s="221"/>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c r="AB190" s="17"/>
    </row>
    <row r="191" spans="1:28" ht="15.75" hidden="1" customHeight="1">
      <c r="A191" s="221"/>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c r="AB191" s="17"/>
    </row>
    <row r="192" spans="1:28" ht="15.75" hidden="1" customHeight="1">
      <c r="A192" s="221"/>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c r="AB192" s="17"/>
    </row>
    <row r="193" spans="1:28" ht="15.75" hidden="1" customHeight="1">
      <c r="A193" s="221"/>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c r="AB193" s="17"/>
    </row>
    <row r="194" spans="1:28" ht="15.75" hidden="1" customHeight="1">
      <c r="A194" s="221"/>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c r="AB194" s="17"/>
    </row>
    <row r="195" spans="1:28" ht="15.75" hidden="1" customHeight="1">
      <c r="A195" s="221"/>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c r="AB195" s="17"/>
    </row>
    <row r="196" spans="1:28" ht="15.75" hidden="1" customHeight="1">
      <c r="A196" s="221"/>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c r="AB196" s="17"/>
    </row>
    <row r="197" spans="1:28" ht="15.75" hidden="1" customHeight="1">
      <c r="A197" s="221"/>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c r="AB197" s="17"/>
    </row>
    <row r="198" spans="1:28" ht="15.75" hidden="1" customHeight="1">
      <c r="A198" s="221"/>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c r="AB198" s="17"/>
    </row>
    <row r="199" spans="1:28" ht="15.75" hidden="1" customHeight="1">
      <c r="A199" s="221"/>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c r="AB199" s="17"/>
    </row>
    <row r="200" spans="1:28" ht="15.75" hidden="1" customHeight="1">
      <c r="A200" s="221"/>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c r="AB200" s="17"/>
    </row>
    <row r="201" spans="1:28" ht="15.75" hidden="1" customHeight="1">
      <c r="A201" s="221"/>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c r="AB201" s="17"/>
    </row>
    <row r="202" spans="1:28" ht="15.75" hidden="1" customHeight="1">
      <c r="A202" s="221"/>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c r="AB202" s="17"/>
    </row>
    <row r="203" spans="1:28" ht="15.75" hidden="1" customHeight="1">
      <c r="A203" s="221"/>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c r="AB203" s="17"/>
    </row>
    <row r="204" spans="1:28" ht="15.75" hidden="1" customHeight="1">
      <c r="A204" s="221"/>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c r="AB204" s="17"/>
    </row>
    <row r="205" spans="1:28" ht="15.75" hidden="1" customHeight="1">
      <c r="A205" s="221"/>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c r="AB205" s="17"/>
    </row>
    <row r="206" spans="1:28" ht="15.75" hidden="1" customHeight="1">
      <c r="A206" s="221"/>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c r="AB206" s="17"/>
    </row>
    <row r="207" spans="1:28" ht="15.75" hidden="1" customHeight="1">
      <c r="A207" s="221"/>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c r="AB207" s="17"/>
    </row>
    <row r="208" spans="1:28" ht="15.75" hidden="1" customHeight="1">
      <c r="A208" s="221"/>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c r="AB208" s="17"/>
    </row>
    <row r="209" spans="1:28" ht="15.75" hidden="1" customHeight="1">
      <c r="A209" s="221"/>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c r="AB209" s="17"/>
    </row>
    <row r="210" spans="1:28" ht="15.75" hidden="1" customHeight="1">
      <c r="A210" s="221"/>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c r="AB210" s="17"/>
    </row>
    <row r="211" spans="1:28" ht="15.75" hidden="1" customHeight="1">
      <c r="A211" s="221"/>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c r="AB211" s="17"/>
    </row>
    <row r="212" spans="1:28" ht="15.75" hidden="1" customHeight="1">
      <c r="A212" s="221"/>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c r="AB212" s="17"/>
    </row>
    <row r="213" spans="1:28" ht="15.75" hidden="1" customHeight="1">
      <c r="A213" s="221"/>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c r="AB213" s="17"/>
    </row>
    <row r="214" spans="1:28" ht="15.75" hidden="1" customHeight="1">
      <c r="A214" s="221"/>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c r="AB214" s="17"/>
    </row>
    <row r="215" spans="1:28" ht="15.75" hidden="1" customHeight="1">
      <c r="A215" s="221"/>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c r="AB215" s="17"/>
    </row>
    <row r="216" spans="1:28" ht="15.75" hidden="1" customHeight="1">
      <c r="A216" s="221"/>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c r="AB216" s="17"/>
    </row>
    <row r="217" spans="1:28" ht="15.75" hidden="1" customHeight="1">
      <c r="A217" s="221"/>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c r="AB217" s="17"/>
    </row>
    <row r="218" spans="1:28" ht="15.75" hidden="1" customHeight="1">
      <c r="A218" s="221"/>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c r="AB218" s="17"/>
    </row>
    <row r="219" spans="1:28" ht="15.75" hidden="1" customHeight="1">
      <c r="A219" s="221"/>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c r="AB219" s="17"/>
    </row>
    <row r="220" spans="1:28" ht="15.75" hidden="1" customHeight="1">
      <c r="A220" s="221"/>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c r="AB220" s="17"/>
    </row>
    <row r="221" spans="1:28" ht="15.75" hidden="1" customHeight="1">
      <c r="A221" s="221"/>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c r="AB221" s="17"/>
    </row>
    <row r="222" spans="1:28" ht="15.75" hidden="1" customHeight="1">
      <c r="A222" s="221"/>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c r="AB222" s="17"/>
    </row>
    <row r="223" spans="1:28" ht="15.75" hidden="1" customHeight="1">
      <c r="A223" s="221"/>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c r="AB223" s="17"/>
    </row>
    <row r="224" spans="1:28" ht="15.75" hidden="1" customHeight="1">
      <c r="A224" s="221"/>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c r="AB224" s="17"/>
    </row>
    <row r="225" spans="1:28" ht="15.75" hidden="1" customHeight="1">
      <c r="A225" s="221"/>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c r="AB225" s="17"/>
    </row>
    <row r="226" spans="1:28" ht="15.75" hidden="1" customHeight="1">
      <c r="A226" s="221"/>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c r="AB226" s="17"/>
    </row>
    <row r="227" spans="1:28" ht="15.75" hidden="1" customHeight="1">
      <c r="A227" s="221"/>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c r="AB227" s="17"/>
    </row>
    <row r="228" spans="1:28" ht="15.75" hidden="1" customHeight="1">
      <c r="A228" s="221"/>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c r="AB228" s="17"/>
    </row>
    <row r="229" spans="1:28" ht="15.75" hidden="1" customHeight="1">
      <c r="A229" s="221"/>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c r="AB229" s="17"/>
    </row>
    <row r="230" spans="1:28" ht="15.75" hidden="1" customHeight="1">
      <c r="A230" s="221"/>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c r="AB230" s="17"/>
    </row>
    <row r="231" spans="1:28" ht="15.75" hidden="1" customHeight="1">
      <c r="A231" s="221"/>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c r="AB231" s="17"/>
    </row>
    <row r="232" spans="1:28" ht="15.75" hidden="1" customHeight="1">
      <c r="A232" s="221"/>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c r="AB232" s="17"/>
    </row>
    <row r="233" spans="1:28" ht="15.75" hidden="1" customHeight="1">
      <c r="A233" s="221"/>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c r="AB233" s="17"/>
    </row>
    <row r="234" spans="1:28" ht="15.75" hidden="1" customHeight="1">
      <c r="A234" s="221"/>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c r="AB234" s="17"/>
    </row>
    <row r="235" spans="1:28" ht="15.75" hidden="1" customHeight="1">
      <c r="A235" s="221"/>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c r="AB235" s="17"/>
    </row>
    <row r="236" spans="1:28" ht="15.75" hidden="1" customHeight="1">
      <c r="A236" s="221"/>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c r="AB236" s="17"/>
    </row>
    <row r="237" spans="1:28" ht="15.75" hidden="1" customHeight="1">
      <c r="A237" s="221"/>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c r="AB237" s="17"/>
    </row>
    <row r="238" spans="1:28" ht="15.75" hidden="1" customHeight="1">
      <c r="A238" s="221"/>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c r="AB238" s="17"/>
    </row>
    <row r="239" spans="1:28" ht="15.75" hidden="1" customHeight="1">
      <c r="A239" s="221"/>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c r="AB239" s="17"/>
    </row>
    <row r="240" spans="1:28" ht="15.75" hidden="1" customHeight="1">
      <c r="A240" s="221"/>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c r="AB240" s="17"/>
    </row>
    <row r="241" spans="1:28" ht="15.75" hidden="1" customHeight="1">
      <c r="A241" s="221"/>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c r="AB241" s="17"/>
    </row>
    <row r="242" spans="1:28" ht="15.75" hidden="1" customHeight="1">
      <c r="A242" s="221"/>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c r="AB242" s="17"/>
    </row>
    <row r="243" spans="1:28" ht="15.75" hidden="1" customHeight="1">
      <c r="A243" s="221"/>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c r="AB243" s="17"/>
    </row>
    <row r="244" spans="1:28" ht="15.75" hidden="1" customHeight="1">
      <c r="A244" s="221"/>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c r="AB244" s="17"/>
    </row>
    <row r="245" spans="1:28" ht="15.75" hidden="1" customHeight="1">
      <c r="A245" s="221"/>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c r="AB245" s="17"/>
    </row>
    <row r="246" spans="1:28" ht="15.75" hidden="1" customHeight="1">
      <c r="A246" s="221"/>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c r="AB246" s="17"/>
    </row>
    <row r="247" spans="1:28" ht="15.75" hidden="1" customHeight="1">
      <c r="A247" s="221"/>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c r="AB247" s="17"/>
    </row>
    <row r="248" spans="1:28" ht="15.75" hidden="1" customHeight="1">
      <c r="A248" s="221"/>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c r="AB248" s="17"/>
    </row>
    <row r="249" spans="1:28" ht="15.75" hidden="1" customHeight="1">
      <c r="A249" s="221"/>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c r="AB249" s="17"/>
    </row>
    <row r="250" spans="1:28" ht="15.75" hidden="1" customHeight="1">
      <c r="A250" s="221"/>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c r="AB250" s="17"/>
    </row>
    <row r="251" spans="1:28" ht="15.75" hidden="1" customHeight="1">
      <c r="A251" s="221"/>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c r="AB251" s="17"/>
    </row>
    <row r="252" spans="1:28" ht="15.75" hidden="1" customHeight="1">
      <c r="A252" s="222"/>
    </row>
    <row r="253" spans="1:28" ht="15.75" hidden="1" customHeight="1">
      <c r="A253" s="222"/>
    </row>
    <row r="254" spans="1:28" ht="15.75" hidden="1" customHeight="1">
      <c r="A254" s="222"/>
    </row>
    <row r="255" spans="1:28" ht="15.75" hidden="1" customHeight="1">
      <c r="A255" s="222"/>
    </row>
    <row r="256" spans="1:28" ht="15.75" hidden="1" customHeight="1">
      <c r="A256" s="222"/>
    </row>
    <row r="257" spans="1:1" ht="15.75" hidden="1" customHeight="1">
      <c r="A257" s="222"/>
    </row>
    <row r="258" spans="1:1" ht="15.75" hidden="1" customHeight="1">
      <c r="A258" s="222"/>
    </row>
    <row r="259" spans="1:1" ht="15.75" hidden="1" customHeight="1">
      <c r="A259" s="222"/>
    </row>
    <row r="260" spans="1:1" ht="15.75" hidden="1" customHeight="1">
      <c r="A260" s="222"/>
    </row>
    <row r="261" spans="1:1" ht="15.75" hidden="1" customHeight="1">
      <c r="A261" s="222"/>
    </row>
    <row r="262" spans="1:1" ht="15.75" hidden="1" customHeight="1">
      <c r="A262" s="222"/>
    </row>
    <row r="263" spans="1:1" ht="15.75" hidden="1" customHeight="1">
      <c r="A263" s="222"/>
    </row>
    <row r="264" spans="1:1" ht="15.75" hidden="1" customHeight="1">
      <c r="A264" s="222"/>
    </row>
    <row r="265" spans="1:1" ht="15.75" hidden="1" customHeight="1">
      <c r="A265" s="222"/>
    </row>
    <row r="266" spans="1:1" ht="15.75" hidden="1" customHeight="1">
      <c r="A266" s="222"/>
    </row>
    <row r="267" spans="1:1" ht="15.75" hidden="1" customHeight="1">
      <c r="A267" s="222"/>
    </row>
    <row r="268" spans="1:1" ht="15.75" hidden="1" customHeight="1">
      <c r="A268" s="222"/>
    </row>
    <row r="269" spans="1:1" ht="15.75" hidden="1" customHeight="1">
      <c r="A269" s="222"/>
    </row>
    <row r="270" spans="1:1" ht="15.75" hidden="1" customHeight="1">
      <c r="A270" s="222"/>
    </row>
    <row r="271" spans="1:1" ht="15.75" hidden="1" customHeight="1">
      <c r="A271" s="222"/>
    </row>
    <row r="272" spans="1:1" ht="15.75" hidden="1" customHeight="1">
      <c r="A272" s="222"/>
    </row>
    <row r="273" spans="1:1" ht="15.75" hidden="1" customHeight="1">
      <c r="A273" s="222"/>
    </row>
    <row r="274" spans="1:1" ht="15.75" hidden="1" customHeight="1">
      <c r="A274" s="222"/>
    </row>
    <row r="275" spans="1:1" ht="15.75" hidden="1" customHeight="1">
      <c r="A275" s="222"/>
    </row>
    <row r="276" spans="1:1" ht="15.75" hidden="1" customHeight="1">
      <c r="A276" s="222"/>
    </row>
    <row r="277" spans="1:1" ht="15.75" hidden="1" customHeight="1">
      <c r="A277" s="222"/>
    </row>
    <row r="278" spans="1:1" ht="15.75" hidden="1" customHeight="1">
      <c r="A278" s="222"/>
    </row>
    <row r="279" spans="1:1" ht="15.75" hidden="1" customHeight="1">
      <c r="A279" s="222"/>
    </row>
    <row r="280" spans="1:1" ht="15.75" hidden="1" customHeight="1">
      <c r="A280" s="222"/>
    </row>
    <row r="281" spans="1:1" ht="15.75" hidden="1" customHeight="1">
      <c r="A281" s="222"/>
    </row>
    <row r="282" spans="1:1" ht="15.75" hidden="1" customHeight="1">
      <c r="A282" s="222"/>
    </row>
    <row r="283" spans="1:1" ht="15.75" hidden="1" customHeight="1">
      <c r="A283" s="222"/>
    </row>
    <row r="284" spans="1:1" ht="15.75" hidden="1" customHeight="1">
      <c r="A284" s="222"/>
    </row>
    <row r="285" spans="1:1" ht="15.75" hidden="1" customHeight="1">
      <c r="A285" s="222"/>
    </row>
    <row r="286" spans="1:1" ht="15.75" hidden="1" customHeight="1">
      <c r="A286" s="222"/>
    </row>
    <row r="287" spans="1:1" ht="15.75" hidden="1" customHeight="1">
      <c r="A287" s="222"/>
    </row>
    <row r="288" spans="1:1" ht="15.75" hidden="1" customHeight="1">
      <c r="A288" s="222"/>
    </row>
    <row r="289" spans="1:1" ht="15.75" hidden="1" customHeight="1">
      <c r="A289" s="222"/>
    </row>
    <row r="290" spans="1:1" ht="15.75" hidden="1" customHeight="1">
      <c r="A290" s="222"/>
    </row>
    <row r="291" spans="1:1" ht="15.75" hidden="1" customHeight="1">
      <c r="A291" s="222"/>
    </row>
    <row r="292" spans="1:1" ht="15.75" hidden="1" customHeight="1">
      <c r="A292" s="222"/>
    </row>
    <row r="293" spans="1:1" ht="15.75" hidden="1" customHeight="1">
      <c r="A293" s="222"/>
    </row>
    <row r="294" spans="1:1" ht="15.75" hidden="1" customHeight="1">
      <c r="A294" s="222"/>
    </row>
    <row r="295" spans="1:1" ht="15.75" hidden="1" customHeight="1">
      <c r="A295" s="222"/>
    </row>
    <row r="296" spans="1:1" ht="15.75" hidden="1" customHeight="1">
      <c r="A296" s="222"/>
    </row>
    <row r="297" spans="1:1" ht="15.75" hidden="1" customHeight="1">
      <c r="A297" s="222"/>
    </row>
    <row r="298" spans="1:1" ht="15.75" hidden="1" customHeight="1">
      <c r="A298" s="222"/>
    </row>
    <row r="299" spans="1:1" ht="15.75" hidden="1" customHeight="1">
      <c r="A299" s="222"/>
    </row>
    <row r="300" spans="1:1" ht="15.75" hidden="1" customHeight="1">
      <c r="A300" s="222"/>
    </row>
    <row r="301" spans="1:1" ht="15.75" hidden="1" customHeight="1">
      <c r="A301" s="222"/>
    </row>
    <row r="302" spans="1:1" ht="15.75" hidden="1" customHeight="1">
      <c r="A302" s="222"/>
    </row>
    <row r="303" spans="1:1" ht="15.75" hidden="1" customHeight="1">
      <c r="A303" s="222"/>
    </row>
    <row r="304" spans="1:1" ht="15.75" hidden="1" customHeight="1">
      <c r="A304" s="222"/>
    </row>
    <row r="305" spans="1:1" ht="15.75" hidden="1" customHeight="1">
      <c r="A305" s="222"/>
    </row>
    <row r="306" spans="1:1" ht="15.75" hidden="1" customHeight="1">
      <c r="A306" s="222"/>
    </row>
    <row r="307" spans="1:1" ht="15.75" hidden="1" customHeight="1">
      <c r="A307" s="222"/>
    </row>
    <row r="308" spans="1:1" ht="15.75" hidden="1" customHeight="1">
      <c r="A308" s="222"/>
    </row>
    <row r="309" spans="1:1" ht="15.75" hidden="1" customHeight="1">
      <c r="A309" s="222"/>
    </row>
    <row r="310" spans="1:1" ht="15.75" hidden="1" customHeight="1">
      <c r="A310" s="222"/>
    </row>
    <row r="311" spans="1:1" ht="15.75" hidden="1" customHeight="1">
      <c r="A311" s="222"/>
    </row>
    <row r="312" spans="1:1" ht="15.75" hidden="1" customHeight="1">
      <c r="A312" s="222"/>
    </row>
    <row r="313" spans="1:1" ht="15.75" hidden="1" customHeight="1">
      <c r="A313" s="222"/>
    </row>
    <row r="314" spans="1:1" ht="15.75" hidden="1" customHeight="1">
      <c r="A314" s="222"/>
    </row>
    <row r="315" spans="1:1" ht="15.75" hidden="1" customHeight="1">
      <c r="A315" s="222"/>
    </row>
    <row r="316" spans="1:1" ht="15.75" hidden="1" customHeight="1">
      <c r="A316" s="222"/>
    </row>
    <row r="317" spans="1:1" ht="15.75" hidden="1" customHeight="1">
      <c r="A317" s="222"/>
    </row>
    <row r="318" spans="1:1" ht="15.75" hidden="1" customHeight="1">
      <c r="A318" s="222"/>
    </row>
    <row r="319" spans="1:1" ht="15.75" hidden="1" customHeight="1">
      <c r="A319" s="222"/>
    </row>
    <row r="320" spans="1:1" ht="15.75" hidden="1" customHeight="1">
      <c r="A320" s="222"/>
    </row>
    <row r="321" spans="1:1" ht="15.75" hidden="1" customHeight="1">
      <c r="A321" s="222"/>
    </row>
    <row r="322" spans="1:1" ht="15.75" hidden="1" customHeight="1">
      <c r="A322" s="222"/>
    </row>
    <row r="323" spans="1:1" ht="15.75" hidden="1" customHeight="1">
      <c r="A323" s="222"/>
    </row>
    <row r="324" spans="1:1" ht="15.75" hidden="1" customHeight="1">
      <c r="A324" s="222"/>
    </row>
    <row r="325" spans="1:1" ht="15.75" hidden="1" customHeight="1">
      <c r="A325" s="222"/>
    </row>
    <row r="326" spans="1:1" ht="15.75" hidden="1" customHeight="1">
      <c r="A326" s="222"/>
    </row>
    <row r="327" spans="1:1" ht="15.75" hidden="1" customHeight="1">
      <c r="A327" s="222"/>
    </row>
    <row r="328" spans="1:1" ht="15.75" hidden="1" customHeight="1">
      <c r="A328" s="222"/>
    </row>
    <row r="329" spans="1:1" ht="15.75" hidden="1" customHeight="1">
      <c r="A329" s="222"/>
    </row>
    <row r="330" spans="1:1" ht="15.75" hidden="1" customHeight="1">
      <c r="A330" s="222"/>
    </row>
    <row r="331" spans="1:1" ht="15.75" hidden="1" customHeight="1">
      <c r="A331" s="222"/>
    </row>
    <row r="332" spans="1:1" ht="15.75" hidden="1" customHeight="1">
      <c r="A332" s="222"/>
    </row>
    <row r="333" spans="1:1" ht="15.75" hidden="1" customHeight="1">
      <c r="A333" s="222"/>
    </row>
    <row r="334" spans="1:1" ht="15.75" hidden="1" customHeight="1">
      <c r="A334" s="222"/>
    </row>
    <row r="335" spans="1:1" ht="15.75" hidden="1" customHeight="1">
      <c r="A335" s="222"/>
    </row>
    <row r="336" spans="1:1" ht="15.75" hidden="1" customHeight="1">
      <c r="A336" s="222"/>
    </row>
    <row r="337" spans="1:1" ht="15.75" hidden="1" customHeight="1">
      <c r="A337" s="222"/>
    </row>
    <row r="338" spans="1:1" ht="15.75" hidden="1" customHeight="1">
      <c r="A338" s="222"/>
    </row>
    <row r="339" spans="1:1" ht="15.75" hidden="1" customHeight="1">
      <c r="A339" s="222"/>
    </row>
    <row r="340" spans="1:1" ht="15.75" hidden="1" customHeight="1">
      <c r="A340" s="222"/>
    </row>
    <row r="341" spans="1:1" ht="15.75" hidden="1" customHeight="1">
      <c r="A341" s="222"/>
    </row>
    <row r="342" spans="1:1" ht="15.75" hidden="1" customHeight="1">
      <c r="A342" s="222"/>
    </row>
    <row r="343" spans="1:1" ht="15.75" hidden="1" customHeight="1">
      <c r="A343" s="222"/>
    </row>
    <row r="344" spans="1:1" ht="15.75" hidden="1" customHeight="1">
      <c r="A344" s="222"/>
    </row>
    <row r="345" spans="1:1" ht="15.75" hidden="1" customHeight="1">
      <c r="A345" s="222"/>
    </row>
    <row r="346" spans="1:1" ht="15.75" hidden="1" customHeight="1">
      <c r="A346" s="222"/>
    </row>
    <row r="347" spans="1:1" ht="15.75" hidden="1" customHeight="1">
      <c r="A347" s="222"/>
    </row>
    <row r="348" spans="1:1" ht="15.75" hidden="1" customHeight="1">
      <c r="A348" s="222"/>
    </row>
    <row r="349" spans="1:1" ht="15.75" hidden="1" customHeight="1">
      <c r="A349" s="222"/>
    </row>
    <row r="350" spans="1:1" ht="15.75" hidden="1" customHeight="1">
      <c r="A350" s="222"/>
    </row>
    <row r="351" spans="1:1" ht="15.75" hidden="1" customHeight="1">
      <c r="A351" s="222"/>
    </row>
    <row r="352" spans="1:1" ht="15.75" hidden="1" customHeight="1">
      <c r="A352" s="222"/>
    </row>
    <row r="353" spans="1:1" ht="15.75" hidden="1" customHeight="1">
      <c r="A353" s="222"/>
    </row>
    <row r="354" spans="1:1" ht="15.75" hidden="1" customHeight="1">
      <c r="A354" s="222"/>
    </row>
    <row r="355" spans="1:1" ht="15.75" hidden="1" customHeight="1">
      <c r="A355" s="222"/>
    </row>
    <row r="356" spans="1:1" ht="15.75" hidden="1" customHeight="1">
      <c r="A356" s="222"/>
    </row>
    <row r="357" spans="1:1" ht="15.75" hidden="1" customHeight="1">
      <c r="A357" s="222"/>
    </row>
    <row r="358" spans="1:1" ht="15.75" hidden="1" customHeight="1">
      <c r="A358" s="222"/>
    </row>
    <row r="359" spans="1:1" ht="15.75" hidden="1" customHeight="1">
      <c r="A359" s="222"/>
    </row>
    <row r="360" spans="1:1" ht="15.75" hidden="1" customHeight="1">
      <c r="A360" s="222"/>
    </row>
    <row r="361" spans="1:1" ht="15.75" hidden="1" customHeight="1">
      <c r="A361" s="222"/>
    </row>
    <row r="362" spans="1:1" ht="15.75" hidden="1" customHeight="1">
      <c r="A362" s="222"/>
    </row>
    <row r="363" spans="1:1" ht="15.75" hidden="1" customHeight="1">
      <c r="A363" s="222"/>
    </row>
    <row r="364" spans="1:1" ht="15.75" hidden="1" customHeight="1">
      <c r="A364" s="222"/>
    </row>
    <row r="365" spans="1:1" ht="15.75" hidden="1" customHeight="1">
      <c r="A365" s="222"/>
    </row>
    <row r="366" spans="1:1" ht="15.75" hidden="1" customHeight="1">
      <c r="A366" s="222"/>
    </row>
    <row r="367" spans="1:1" ht="15.75" hidden="1" customHeight="1">
      <c r="A367" s="222"/>
    </row>
    <row r="368" spans="1:1" ht="15.75" hidden="1" customHeight="1">
      <c r="A368" s="222"/>
    </row>
    <row r="369" spans="1:1" ht="15.75" hidden="1" customHeight="1">
      <c r="A369" s="222"/>
    </row>
    <row r="370" spans="1:1" ht="15.75" hidden="1" customHeight="1">
      <c r="A370" s="222"/>
    </row>
    <row r="371" spans="1:1" ht="15.75" hidden="1" customHeight="1">
      <c r="A371" s="222"/>
    </row>
    <row r="372" spans="1:1" ht="15.75" hidden="1" customHeight="1">
      <c r="A372" s="222"/>
    </row>
    <row r="373" spans="1:1" ht="15.75" hidden="1" customHeight="1">
      <c r="A373" s="222"/>
    </row>
    <row r="374" spans="1:1" ht="15.75" hidden="1" customHeight="1">
      <c r="A374" s="222"/>
    </row>
    <row r="375" spans="1:1" ht="15.75" hidden="1" customHeight="1">
      <c r="A375" s="222"/>
    </row>
    <row r="376" spans="1:1" ht="15.75" hidden="1" customHeight="1">
      <c r="A376" s="222"/>
    </row>
    <row r="377" spans="1:1" ht="15.75" hidden="1" customHeight="1">
      <c r="A377" s="222"/>
    </row>
    <row r="378" spans="1:1" ht="15.75" hidden="1" customHeight="1">
      <c r="A378" s="222"/>
    </row>
    <row r="379" spans="1:1" ht="15.75" hidden="1" customHeight="1">
      <c r="A379" s="222"/>
    </row>
    <row r="380" spans="1:1" ht="15.75" hidden="1" customHeight="1">
      <c r="A380" s="222"/>
    </row>
    <row r="381" spans="1:1" ht="15.75" hidden="1" customHeight="1">
      <c r="A381" s="222"/>
    </row>
    <row r="382" spans="1:1" ht="15.75" hidden="1" customHeight="1">
      <c r="A382" s="222"/>
    </row>
    <row r="383" spans="1:1" ht="15.75" hidden="1" customHeight="1">
      <c r="A383" s="222"/>
    </row>
    <row r="384" spans="1:1" ht="15.75" hidden="1" customHeight="1">
      <c r="A384" s="222"/>
    </row>
    <row r="385" spans="1:1" ht="15.75" hidden="1" customHeight="1">
      <c r="A385" s="222"/>
    </row>
    <row r="386" spans="1:1" ht="15.75" hidden="1" customHeight="1">
      <c r="A386" s="222"/>
    </row>
    <row r="387" spans="1:1" ht="15.75" hidden="1" customHeight="1">
      <c r="A387" s="222"/>
    </row>
    <row r="388" spans="1:1" ht="15.75" hidden="1" customHeight="1">
      <c r="A388" s="222"/>
    </row>
    <row r="389" spans="1:1" ht="15.75" hidden="1" customHeight="1">
      <c r="A389" s="222"/>
    </row>
    <row r="390" spans="1:1" ht="15.75" hidden="1" customHeight="1">
      <c r="A390" s="222"/>
    </row>
    <row r="391" spans="1:1" ht="15.75" hidden="1" customHeight="1">
      <c r="A391" s="222"/>
    </row>
    <row r="392" spans="1:1" ht="15.75" hidden="1" customHeight="1">
      <c r="A392" s="222"/>
    </row>
    <row r="393" spans="1:1" ht="15.75" hidden="1" customHeight="1">
      <c r="A393" s="222"/>
    </row>
    <row r="394" spans="1:1" ht="15.75" hidden="1" customHeight="1">
      <c r="A394" s="222"/>
    </row>
    <row r="395" spans="1:1" ht="15.75" hidden="1" customHeight="1">
      <c r="A395" s="222"/>
    </row>
    <row r="396" spans="1:1" ht="15.75" hidden="1" customHeight="1">
      <c r="A396" s="222"/>
    </row>
    <row r="397" spans="1:1" ht="15.75" hidden="1" customHeight="1">
      <c r="A397" s="222"/>
    </row>
    <row r="398" spans="1:1" ht="15.75" hidden="1" customHeight="1">
      <c r="A398" s="222"/>
    </row>
    <row r="399" spans="1:1" ht="15.75" hidden="1" customHeight="1">
      <c r="A399" s="222"/>
    </row>
    <row r="400" spans="1:1" ht="15.75" hidden="1" customHeight="1">
      <c r="A400" s="222"/>
    </row>
    <row r="401" spans="1:1" ht="15.75" hidden="1" customHeight="1">
      <c r="A401" s="222"/>
    </row>
    <row r="402" spans="1:1" ht="15.75" hidden="1" customHeight="1">
      <c r="A402" s="222"/>
    </row>
    <row r="403" spans="1:1" ht="15.75" hidden="1" customHeight="1">
      <c r="A403" s="222"/>
    </row>
    <row r="404" spans="1:1" ht="15.75" hidden="1" customHeight="1">
      <c r="A404" s="222"/>
    </row>
    <row r="405" spans="1:1" ht="15.75" hidden="1" customHeight="1">
      <c r="A405" s="222"/>
    </row>
    <row r="406" spans="1:1" ht="15.75" hidden="1" customHeight="1">
      <c r="A406" s="222"/>
    </row>
    <row r="407" spans="1:1" ht="15.75" hidden="1" customHeight="1">
      <c r="A407" s="222"/>
    </row>
    <row r="408" spans="1:1" ht="15.75" hidden="1" customHeight="1">
      <c r="A408" s="222"/>
    </row>
    <row r="409" spans="1:1" ht="15.75" hidden="1" customHeight="1">
      <c r="A409" s="222"/>
    </row>
    <row r="410" spans="1:1" ht="15.75" hidden="1" customHeight="1">
      <c r="A410" s="222"/>
    </row>
    <row r="411" spans="1:1" ht="15.75" hidden="1" customHeight="1">
      <c r="A411" s="222"/>
    </row>
    <row r="412" spans="1:1" ht="15.75" hidden="1" customHeight="1">
      <c r="A412" s="222"/>
    </row>
    <row r="413" spans="1:1" ht="15.75" hidden="1" customHeight="1">
      <c r="A413" s="222"/>
    </row>
    <row r="414" spans="1:1" ht="15.75" hidden="1" customHeight="1">
      <c r="A414" s="222"/>
    </row>
    <row r="415" spans="1:1" ht="15.75" hidden="1" customHeight="1">
      <c r="A415" s="222"/>
    </row>
    <row r="416" spans="1:1" ht="15.75" hidden="1" customHeight="1">
      <c r="A416" s="222"/>
    </row>
    <row r="417" spans="1:1" ht="15.75" hidden="1" customHeight="1">
      <c r="A417" s="222"/>
    </row>
    <row r="418" spans="1:1" ht="15.75" hidden="1" customHeight="1">
      <c r="A418" s="222"/>
    </row>
    <row r="419" spans="1:1" ht="15.75" hidden="1" customHeight="1">
      <c r="A419" s="222"/>
    </row>
    <row r="420" spans="1:1" ht="15.75" hidden="1" customHeight="1">
      <c r="A420" s="222"/>
    </row>
    <row r="421" spans="1:1" ht="15.75" hidden="1" customHeight="1">
      <c r="A421" s="222"/>
    </row>
    <row r="422" spans="1:1" ht="15.75" hidden="1" customHeight="1">
      <c r="A422" s="222"/>
    </row>
    <row r="423" spans="1:1" ht="15.75" hidden="1" customHeight="1">
      <c r="A423" s="222"/>
    </row>
    <row r="424" spans="1:1" ht="15.75" hidden="1" customHeight="1">
      <c r="A424" s="222"/>
    </row>
    <row r="425" spans="1:1" ht="15.75" hidden="1" customHeight="1">
      <c r="A425" s="222"/>
    </row>
    <row r="426" spans="1:1" ht="15.75" hidden="1" customHeight="1">
      <c r="A426" s="222"/>
    </row>
    <row r="427" spans="1:1" ht="15.75" hidden="1" customHeight="1">
      <c r="A427" s="222"/>
    </row>
    <row r="428" spans="1:1" ht="15.75" hidden="1" customHeight="1">
      <c r="A428" s="222"/>
    </row>
    <row r="429" spans="1:1" ht="15.75" hidden="1" customHeight="1">
      <c r="A429" s="222"/>
    </row>
    <row r="430" spans="1:1" ht="15.75" hidden="1" customHeight="1">
      <c r="A430" s="222"/>
    </row>
    <row r="431" spans="1:1" ht="15.75" hidden="1" customHeight="1">
      <c r="A431" s="222"/>
    </row>
    <row r="432" spans="1:1" ht="15.75" hidden="1" customHeight="1">
      <c r="A432" s="222"/>
    </row>
    <row r="433" spans="1:1" ht="15.75" hidden="1" customHeight="1">
      <c r="A433" s="222"/>
    </row>
    <row r="434" spans="1:1" ht="15.75" hidden="1" customHeight="1">
      <c r="A434" s="222"/>
    </row>
    <row r="435" spans="1:1" ht="15.75" hidden="1" customHeight="1">
      <c r="A435" s="222"/>
    </row>
    <row r="436" spans="1:1" ht="15.75" hidden="1" customHeight="1">
      <c r="A436" s="222"/>
    </row>
    <row r="437" spans="1:1" ht="15.75" hidden="1" customHeight="1">
      <c r="A437" s="222"/>
    </row>
    <row r="438" spans="1:1" ht="15.75" hidden="1" customHeight="1">
      <c r="A438" s="222"/>
    </row>
    <row r="439" spans="1:1" ht="15.75" hidden="1" customHeight="1">
      <c r="A439" s="222"/>
    </row>
    <row r="440" spans="1:1" ht="15.75" hidden="1" customHeight="1">
      <c r="A440" s="222"/>
    </row>
    <row r="441" spans="1:1" ht="15.75" hidden="1" customHeight="1">
      <c r="A441" s="222"/>
    </row>
    <row r="442" spans="1:1" ht="15.75" hidden="1" customHeight="1">
      <c r="A442" s="222"/>
    </row>
    <row r="443" spans="1:1" ht="15.75" hidden="1" customHeight="1">
      <c r="A443" s="222"/>
    </row>
    <row r="444" spans="1:1" ht="15.75" hidden="1" customHeight="1">
      <c r="A444" s="222"/>
    </row>
    <row r="445" spans="1:1" ht="15.75" hidden="1" customHeight="1">
      <c r="A445" s="222"/>
    </row>
    <row r="446" spans="1:1" ht="15.75" hidden="1" customHeight="1">
      <c r="A446" s="222"/>
    </row>
    <row r="447" spans="1:1" ht="15.75" hidden="1" customHeight="1">
      <c r="A447" s="222"/>
    </row>
    <row r="448" spans="1:1" ht="15.75" hidden="1" customHeight="1">
      <c r="A448" s="222"/>
    </row>
    <row r="449" spans="1:1" ht="15.75" hidden="1" customHeight="1">
      <c r="A449" s="222"/>
    </row>
    <row r="450" spans="1:1" ht="15.75" hidden="1" customHeight="1">
      <c r="A450" s="222"/>
    </row>
    <row r="451" spans="1:1" ht="15.75" hidden="1" customHeight="1">
      <c r="A451" s="222"/>
    </row>
    <row r="452" spans="1:1" ht="15.75" hidden="1" customHeight="1">
      <c r="A452" s="222"/>
    </row>
    <row r="453" spans="1:1" ht="15.75" hidden="1" customHeight="1">
      <c r="A453" s="222"/>
    </row>
    <row r="454" spans="1:1" ht="15.75" hidden="1" customHeight="1">
      <c r="A454" s="222"/>
    </row>
    <row r="455" spans="1:1" ht="15.75" hidden="1" customHeight="1">
      <c r="A455" s="222"/>
    </row>
    <row r="456" spans="1:1" ht="15.75" hidden="1" customHeight="1">
      <c r="A456" s="222"/>
    </row>
    <row r="457" spans="1:1" ht="15.75" hidden="1" customHeight="1">
      <c r="A457" s="222"/>
    </row>
    <row r="458" spans="1:1" ht="15.75" hidden="1" customHeight="1">
      <c r="A458" s="222"/>
    </row>
    <row r="459" spans="1:1" ht="15.75" hidden="1" customHeight="1">
      <c r="A459" s="222"/>
    </row>
    <row r="460" spans="1:1" ht="15.75" hidden="1" customHeight="1">
      <c r="A460" s="222"/>
    </row>
    <row r="461" spans="1:1" ht="15.75" hidden="1" customHeight="1">
      <c r="A461" s="222"/>
    </row>
    <row r="462" spans="1:1" ht="15.75" hidden="1" customHeight="1">
      <c r="A462" s="222"/>
    </row>
    <row r="463" spans="1:1" ht="15.75" hidden="1" customHeight="1">
      <c r="A463" s="222"/>
    </row>
    <row r="464" spans="1:1" ht="15.75" hidden="1" customHeight="1">
      <c r="A464" s="222"/>
    </row>
    <row r="465" spans="1:1" ht="15.75" hidden="1" customHeight="1">
      <c r="A465" s="222"/>
    </row>
    <row r="466" spans="1:1" ht="15.75" hidden="1" customHeight="1">
      <c r="A466" s="222"/>
    </row>
    <row r="467" spans="1:1" ht="15.75" hidden="1" customHeight="1">
      <c r="A467" s="222"/>
    </row>
    <row r="468" spans="1:1" ht="15.75" hidden="1" customHeight="1">
      <c r="A468" s="222"/>
    </row>
    <row r="469" spans="1:1" ht="15.75" hidden="1" customHeight="1">
      <c r="A469" s="222"/>
    </row>
    <row r="470" spans="1:1" ht="15.75" hidden="1" customHeight="1">
      <c r="A470" s="222"/>
    </row>
    <row r="471" spans="1:1" ht="15.75" hidden="1" customHeight="1">
      <c r="A471" s="222"/>
    </row>
    <row r="472" spans="1:1" ht="15.75" hidden="1" customHeight="1">
      <c r="A472" s="222"/>
    </row>
    <row r="473" spans="1:1" ht="15.75" hidden="1" customHeight="1">
      <c r="A473" s="222"/>
    </row>
    <row r="474" spans="1:1" ht="15.75" hidden="1" customHeight="1">
      <c r="A474" s="222"/>
    </row>
    <row r="475" spans="1:1" ht="15.75" hidden="1" customHeight="1">
      <c r="A475" s="222"/>
    </row>
    <row r="476" spans="1:1" ht="15.75" hidden="1" customHeight="1">
      <c r="A476" s="222"/>
    </row>
    <row r="477" spans="1:1" ht="15.75" hidden="1" customHeight="1">
      <c r="A477" s="222"/>
    </row>
    <row r="478" spans="1:1" ht="15.75" hidden="1" customHeight="1">
      <c r="A478" s="222"/>
    </row>
    <row r="479" spans="1:1" ht="15.75" hidden="1" customHeight="1">
      <c r="A479" s="222"/>
    </row>
    <row r="480" spans="1:1" ht="15.75" hidden="1" customHeight="1">
      <c r="A480" s="222"/>
    </row>
    <row r="481" spans="1:1" ht="15.75" hidden="1" customHeight="1">
      <c r="A481" s="222"/>
    </row>
    <row r="482" spans="1:1" ht="15.75" hidden="1" customHeight="1">
      <c r="A482" s="222"/>
    </row>
    <row r="483" spans="1:1" ht="15.75" hidden="1" customHeight="1">
      <c r="A483" s="222"/>
    </row>
    <row r="484" spans="1:1" ht="15.75" hidden="1" customHeight="1">
      <c r="A484" s="222"/>
    </row>
    <row r="485" spans="1:1" ht="15.75" hidden="1" customHeight="1">
      <c r="A485" s="222"/>
    </row>
    <row r="486" spans="1:1" ht="15.75" hidden="1" customHeight="1">
      <c r="A486" s="222"/>
    </row>
    <row r="487" spans="1:1" ht="15.75" hidden="1" customHeight="1">
      <c r="A487" s="222"/>
    </row>
    <row r="488" spans="1:1" ht="15.75" hidden="1" customHeight="1">
      <c r="A488" s="222"/>
    </row>
    <row r="489" spans="1:1" ht="15.75" hidden="1" customHeight="1">
      <c r="A489" s="222"/>
    </row>
    <row r="490" spans="1:1" ht="15.75" hidden="1" customHeight="1">
      <c r="A490" s="222"/>
    </row>
    <row r="491" spans="1:1" ht="15.75" hidden="1" customHeight="1">
      <c r="A491" s="222"/>
    </row>
    <row r="492" spans="1:1" ht="15.75" hidden="1" customHeight="1">
      <c r="A492" s="222"/>
    </row>
    <row r="493" spans="1:1" ht="15.75" hidden="1" customHeight="1">
      <c r="A493" s="222"/>
    </row>
    <row r="494" spans="1:1" ht="15.75" hidden="1" customHeight="1">
      <c r="A494" s="222"/>
    </row>
    <row r="495" spans="1:1" ht="15.75" hidden="1" customHeight="1">
      <c r="A495" s="222"/>
    </row>
    <row r="496" spans="1:1" ht="15.75" hidden="1" customHeight="1">
      <c r="A496" s="222"/>
    </row>
    <row r="497" spans="1:1" ht="15.75" hidden="1" customHeight="1">
      <c r="A497" s="222"/>
    </row>
    <row r="498" spans="1:1" ht="15.75" hidden="1" customHeight="1">
      <c r="A498" s="222"/>
    </row>
    <row r="499" spans="1:1" ht="15.75" hidden="1" customHeight="1">
      <c r="A499" s="222"/>
    </row>
    <row r="500" spans="1:1" ht="15.75" hidden="1" customHeight="1">
      <c r="A500" s="222"/>
    </row>
    <row r="501" spans="1:1" ht="15.75" hidden="1" customHeight="1">
      <c r="A501" s="222"/>
    </row>
    <row r="502" spans="1:1" ht="15.75" hidden="1" customHeight="1">
      <c r="A502" s="222"/>
    </row>
    <row r="503" spans="1:1" ht="15.75" hidden="1" customHeight="1">
      <c r="A503" s="222"/>
    </row>
    <row r="504" spans="1:1" ht="15.75" hidden="1" customHeight="1">
      <c r="A504" s="222"/>
    </row>
    <row r="505" spans="1:1" ht="15.75" hidden="1" customHeight="1">
      <c r="A505" s="222"/>
    </row>
    <row r="506" spans="1:1" ht="15.75" hidden="1" customHeight="1">
      <c r="A506" s="222"/>
    </row>
    <row r="507" spans="1:1" ht="15.75" hidden="1" customHeight="1">
      <c r="A507" s="222"/>
    </row>
    <row r="508" spans="1:1" ht="15.75" hidden="1" customHeight="1">
      <c r="A508" s="222"/>
    </row>
    <row r="509" spans="1:1" ht="15.75" hidden="1" customHeight="1">
      <c r="A509" s="222"/>
    </row>
    <row r="510" spans="1:1" ht="15.75" hidden="1" customHeight="1">
      <c r="A510" s="222"/>
    </row>
    <row r="511" spans="1:1" ht="15.75" hidden="1" customHeight="1">
      <c r="A511" s="222"/>
    </row>
    <row r="512" spans="1:1" ht="15.75" hidden="1" customHeight="1">
      <c r="A512" s="222"/>
    </row>
    <row r="513" spans="1:1" ht="15.75" hidden="1" customHeight="1">
      <c r="A513" s="222"/>
    </row>
    <row r="514" spans="1:1" ht="15.75" hidden="1" customHeight="1">
      <c r="A514" s="222"/>
    </row>
    <row r="515" spans="1:1" ht="15.75" hidden="1" customHeight="1">
      <c r="A515" s="222"/>
    </row>
    <row r="516" spans="1:1" ht="15.75" hidden="1" customHeight="1">
      <c r="A516" s="222"/>
    </row>
    <row r="517" spans="1:1" ht="15.75" hidden="1" customHeight="1">
      <c r="A517" s="222"/>
    </row>
    <row r="518" spans="1:1" ht="15.75" hidden="1" customHeight="1">
      <c r="A518" s="222"/>
    </row>
    <row r="519" spans="1:1" ht="15.75" hidden="1" customHeight="1">
      <c r="A519" s="222"/>
    </row>
    <row r="520" spans="1:1" ht="15.75" hidden="1" customHeight="1">
      <c r="A520" s="222"/>
    </row>
    <row r="521" spans="1:1" ht="15.75" hidden="1" customHeight="1">
      <c r="A521" s="222"/>
    </row>
    <row r="522" spans="1:1" ht="15.75" hidden="1" customHeight="1">
      <c r="A522" s="222"/>
    </row>
    <row r="523" spans="1:1" ht="15.75" hidden="1" customHeight="1">
      <c r="A523" s="222"/>
    </row>
    <row r="524" spans="1:1" ht="15.75" hidden="1" customHeight="1">
      <c r="A524" s="222"/>
    </row>
    <row r="525" spans="1:1" ht="15.75" hidden="1" customHeight="1">
      <c r="A525" s="222"/>
    </row>
    <row r="526" spans="1:1" ht="15.75" hidden="1" customHeight="1">
      <c r="A526" s="222"/>
    </row>
    <row r="527" spans="1:1" ht="15.75" hidden="1" customHeight="1">
      <c r="A527" s="222"/>
    </row>
    <row r="528" spans="1:1" ht="15.75" hidden="1" customHeight="1">
      <c r="A528" s="222"/>
    </row>
    <row r="529" spans="1:1" ht="15.75" hidden="1" customHeight="1">
      <c r="A529" s="222"/>
    </row>
    <row r="530" spans="1:1" ht="15.75" hidden="1" customHeight="1">
      <c r="A530" s="222"/>
    </row>
    <row r="531" spans="1:1" ht="15.75" hidden="1" customHeight="1">
      <c r="A531" s="222"/>
    </row>
    <row r="532" spans="1:1" ht="15.75" hidden="1" customHeight="1">
      <c r="A532" s="222"/>
    </row>
    <row r="533" spans="1:1" ht="15.75" hidden="1" customHeight="1">
      <c r="A533" s="222"/>
    </row>
    <row r="534" spans="1:1" ht="15.75" hidden="1" customHeight="1">
      <c r="A534" s="222"/>
    </row>
    <row r="535" spans="1:1" ht="15.75" hidden="1" customHeight="1">
      <c r="A535" s="222"/>
    </row>
    <row r="536" spans="1:1" ht="15.75" hidden="1" customHeight="1">
      <c r="A536" s="222"/>
    </row>
    <row r="537" spans="1:1" ht="15.75" hidden="1" customHeight="1">
      <c r="A537" s="222"/>
    </row>
    <row r="538" spans="1:1" ht="15.75" hidden="1" customHeight="1">
      <c r="A538" s="222"/>
    </row>
    <row r="539" spans="1:1" ht="15.75" hidden="1" customHeight="1">
      <c r="A539" s="222"/>
    </row>
    <row r="540" spans="1:1" ht="15.75" hidden="1" customHeight="1">
      <c r="A540" s="222"/>
    </row>
    <row r="541" spans="1:1" ht="15.75" hidden="1" customHeight="1">
      <c r="A541" s="222"/>
    </row>
    <row r="542" spans="1:1" ht="15.75" hidden="1" customHeight="1">
      <c r="A542" s="222"/>
    </row>
    <row r="543" spans="1:1" ht="15.75" hidden="1" customHeight="1">
      <c r="A543" s="222"/>
    </row>
    <row r="544" spans="1:1" ht="15.75" hidden="1" customHeight="1">
      <c r="A544" s="222"/>
    </row>
    <row r="545" spans="1:1" ht="15.75" hidden="1" customHeight="1">
      <c r="A545" s="222"/>
    </row>
    <row r="546" spans="1:1" ht="15.75" hidden="1" customHeight="1">
      <c r="A546" s="222"/>
    </row>
    <row r="547" spans="1:1" ht="15.75" hidden="1" customHeight="1">
      <c r="A547" s="222"/>
    </row>
    <row r="548" spans="1:1" ht="15.75" hidden="1" customHeight="1">
      <c r="A548" s="222"/>
    </row>
    <row r="549" spans="1:1" ht="15.75" hidden="1" customHeight="1">
      <c r="A549" s="222"/>
    </row>
    <row r="550" spans="1:1" ht="15.75" hidden="1" customHeight="1">
      <c r="A550" s="222"/>
    </row>
    <row r="551" spans="1:1" ht="15.75" hidden="1" customHeight="1">
      <c r="A551" s="222"/>
    </row>
    <row r="552" spans="1:1" ht="15.75" hidden="1" customHeight="1">
      <c r="A552" s="222"/>
    </row>
    <row r="553" spans="1:1" ht="15.75" hidden="1" customHeight="1">
      <c r="A553" s="222"/>
    </row>
    <row r="554" spans="1:1" ht="15.75" hidden="1" customHeight="1">
      <c r="A554" s="222"/>
    </row>
    <row r="555" spans="1:1" ht="15.75" hidden="1" customHeight="1">
      <c r="A555" s="222"/>
    </row>
    <row r="556" spans="1:1" ht="15.75" hidden="1" customHeight="1">
      <c r="A556" s="222"/>
    </row>
    <row r="557" spans="1:1" ht="15.75" hidden="1" customHeight="1">
      <c r="A557" s="222"/>
    </row>
    <row r="558" spans="1:1" ht="15.75" hidden="1" customHeight="1">
      <c r="A558" s="222"/>
    </row>
    <row r="559" spans="1:1" ht="15.75" hidden="1" customHeight="1">
      <c r="A559" s="222"/>
    </row>
    <row r="560" spans="1:1" ht="15.75" hidden="1" customHeight="1">
      <c r="A560" s="222"/>
    </row>
    <row r="561" spans="1:1" ht="15.75" hidden="1" customHeight="1">
      <c r="A561" s="222"/>
    </row>
    <row r="562" spans="1:1" ht="15.75" hidden="1" customHeight="1">
      <c r="A562" s="222"/>
    </row>
    <row r="563" spans="1:1" ht="15.75" hidden="1" customHeight="1">
      <c r="A563" s="222"/>
    </row>
    <row r="564" spans="1:1" ht="15.75" hidden="1" customHeight="1">
      <c r="A564" s="222"/>
    </row>
    <row r="565" spans="1:1" ht="15.75" hidden="1" customHeight="1">
      <c r="A565" s="222"/>
    </row>
    <row r="566" spans="1:1" ht="15.75" hidden="1" customHeight="1">
      <c r="A566" s="222"/>
    </row>
    <row r="567" spans="1:1" ht="15.75" hidden="1" customHeight="1">
      <c r="A567" s="222"/>
    </row>
    <row r="568" spans="1:1" ht="15.75" hidden="1" customHeight="1">
      <c r="A568" s="222"/>
    </row>
    <row r="569" spans="1:1" ht="15.75" hidden="1" customHeight="1">
      <c r="A569" s="222"/>
    </row>
    <row r="570" spans="1:1" ht="15.75" hidden="1" customHeight="1">
      <c r="A570" s="222"/>
    </row>
    <row r="571" spans="1:1" ht="15.75" hidden="1" customHeight="1">
      <c r="A571" s="222"/>
    </row>
    <row r="572" spans="1:1" ht="15.75" hidden="1" customHeight="1">
      <c r="A572" s="222"/>
    </row>
    <row r="573" spans="1:1" ht="15.75" hidden="1" customHeight="1">
      <c r="A573" s="222"/>
    </row>
    <row r="574" spans="1:1" ht="15.75" hidden="1" customHeight="1">
      <c r="A574" s="222"/>
    </row>
    <row r="575" spans="1:1" ht="15.75" hidden="1" customHeight="1">
      <c r="A575" s="222"/>
    </row>
    <row r="576" spans="1:1" ht="15.75" hidden="1" customHeight="1">
      <c r="A576" s="222"/>
    </row>
    <row r="577" spans="1:1" ht="15.75" hidden="1" customHeight="1">
      <c r="A577" s="222"/>
    </row>
    <row r="578" spans="1:1" ht="15.75" hidden="1" customHeight="1">
      <c r="A578" s="222"/>
    </row>
    <row r="579" spans="1:1" ht="15.75" hidden="1" customHeight="1">
      <c r="A579" s="222"/>
    </row>
    <row r="580" spans="1:1" ht="15.75" hidden="1" customHeight="1">
      <c r="A580" s="222"/>
    </row>
    <row r="581" spans="1:1" ht="15.75" hidden="1" customHeight="1">
      <c r="A581" s="222"/>
    </row>
    <row r="582" spans="1:1" ht="15.75" hidden="1" customHeight="1">
      <c r="A582" s="222"/>
    </row>
    <row r="583" spans="1:1" ht="15.75" hidden="1" customHeight="1">
      <c r="A583" s="222"/>
    </row>
    <row r="584" spans="1:1" ht="15.75" hidden="1" customHeight="1">
      <c r="A584" s="222"/>
    </row>
    <row r="585" spans="1:1" ht="15.75" hidden="1" customHeight="1">
      <c r="A585" s="222"/>
    </row>
    <row r="586" spans="1:1" ht="15.75" hidden="1" customHeight="1">
      <c r="A586" s="222"/>
    </row>
    <row r="587" spans="1:1" ht="15.75" hidden="1" customHeight="1">
      <c r="A587" s="222"/>
    </row>
    <row r="588" spans="1:1" ht="15.75" hidden="1" customHeight="1">
      <c r="A588" s="222"/>
    </row>
    <row r="589" spans="1:1" ht="15.75" hidden="1" customHeight="1">
      <c r="A589" s="222"/>
    </row>
    <row r="590" spans="1:1" ht="15.75" hidden="1" customHeight="1">
      <c r="A590" s="222"/>
    </row>
    <row r="591" spans="1:1" ht="15.75" hidden="1" customHeight="1">
      <c r="A591" s="222"/>
    </row>
    <row r="592" spans="1:1" ht="15.75" hidden="1" customHeight="1">
      <c r="A592" s="222"/>
    </row>
    <row r="593" spans="1:1" ht="15.75" hidden="1" customHeight="1">
      <c r="A593" s="222"/>
    </row>
    <row r="594" spans="1:1" ht="15.75" hidden="1" customHeight="1">
      <c r="A594" s="222"/>
    </row>
    <row r="595" spans="1:1" ht="15.75" hidden="1" customHeight="1">
      <c r="A595" s="222"/>
    </row>
    <row r="596" spans="1:1" ht="15.75" hidden="1" customHeight="1">
      <c r="A596" s="222"/>
    </row>
    <row r="597" spans="1:1" ht="15.75" hidden="1" customHeight="1">
      <c r="A597" s="222"/>
    </row>
    <row r="598" spans="1:1" ht="15.75" hidden="1" customHeight="1">
      <c r="A598" s="222"/>
    </row>
    <row r="599" spans="1:1" ht="15.75" hidden="1" customHeight="1">
      <c r="A599" s="222"/>
    </row>
    <row r="600" spans="1:1" ht="15.75" hidden="1" customHeight="1">
      <c r="A600" s="222"/>
    </row>
    <row r="601" spans="1:1" ht="15.75" hidden="1" customHeight="1">
      <c r="A601" s="222"/>
    </row>
    <row r="602" spans="1:1" ht="15.75" hidden="1" customHeight="1">
      <c r="A602" s="222"/>
    </row>
    <row r="603" spans="1:1" ht="15.75" hidden="1" customHeight="1">
      <c r="A603" s="222"/>
    </row>
    <row r="604" spans="1:1" ht="15.75" hidden="1" customHeight="1">
      <c r="A604" s="222"/>
    </row>
    <row r="605" spans="1:1" ht="15.75" hidden="1" customHeight="1">
      <c r="A605" s="222"/>
    </row>
    <row r="606" spans="1:1" ht="15.75" hidden="1" customHeight="1">
      <c r="A606" s="222"/>
    </row>
    <row r="607" spans="1:1" ht="15.75" hidden="1" customHeight="1">
      <c r="A607" s="222"/>
    </row>
    <row r="608" spans="1:1" ht="15.75" hidden="1" customHeight="1">
      <c r="A608" s="222"/>
    </row>
    <row r="609" spans="1:1" ht="15.75" hidden="1" customHeight="1">
      <c r="A609" s="222"/>
    </row>
    <row r="610" spans="1:1" ht="15.75" hidden="1" customHeight="1">
      <c r="A610" s="222"/>
    </row>
    <row r="611" spans="1:1" ht="15.75" hidden="1" customHeight="1">
      <c r="A611" s="222"/>
    </row>
    <row r="612" spans="1:1" ht="15.75" hidden="1" customHeight="1">
      <c r="A612" s="222"/>
    </row>
    <row r="613" spans="1:1" ht="15.75" hidden="1" customHeight="1">
      <c r="A613" s="222"/>
    </row>
    <row r="614" spans="1:1" ht="15.75" hidden="1" customHeight="1">
      <c r="A614" s="222"/>
    </row>
    <row r="615" spans="1:1" ht="15.75" hidden="1" customHeight="1">
      <c r="A615" s="222"/>
    </row>
    <row r="616" spans="1:1" ht="15.75" hidden="1" customHeight="1">
      <c r="A616" s="222"/>
    </row>
    <row r="617" spans="1:1" ht="15.75" hidden="1" customHeight="1">
      <c r="A617" s="222"/>
    </row>
    <row r="618" spans="1:1" ht="15.75" hidden="1" customHeight="1">
      <c r="A618" s="222"/>
    </row>
    <row r="619" spans="1:1" ht="15.75" hidden="1" customHeight="1">
      <c r="A619" s="222"/>
    </row>
    <row r="620" spans="1:1" ht="15.75" hidden="1" customHeight="1">
      <c r="A620" s="222"/>
    </row>
    <row r="621" spans="1:1" ht="15.75" hidden="1" customHeight="1">
      <c r="A621" s="222"/>
    </row>
    <row r="622" spans="1:1" ht="15.75" hidden="1" customHeight="1">
      <c r="A622" s="222"/>
    </row>
    <row r="623" spans="1:1" ht="15.75" hidden="1" customHeight="1">
      <c r="A623" s="222"/>
    </row>
    <row r="624" spans="1:1" ht="15.75" hidden="1" customHeight="1">
      <c r="A624" s="222"/>
    </row>
    <row r="625" spans="1:1" ht="15.75" hidden="1" customHeight="1">
      <c r="A625" s="222"/>
    </row>
    <row r="626" spans="1:1" ht="15.75" hidden="1" customHeight="1">
      <c r="A626" s="222"/>
    </row>
    <row r="627" spans="1:1" ht="15.75" hidden="1" customHeight="1">
      <c r="A627" s="222"/>
    </row>
    <row r="628" spans="1:1" ht="15.75" hidden="1" customHeight="1">
      <c r="A628" s="222"/>
    </row>
    <row r="629" spans="1:1" ht="15.75" hidden="1" customHeight="1">
      <c r="A629" s="222"/>
    </row>
    <row r="630" spans="1:1" ht="15.75" hidden="1" customHeight="1">
      <c r="A630" s="222"/>
    </row>
    <row r="631" spans="1:1" ht="15.75" hidden="1" customHeight="1">
      <c r="A631" s="222"/>
    </row>
    <row r="632" spans="1:1" ht="15.75" hidden="1" customHeight="1">
      <c r="A632" s="222"/>
    </row>
    <row r="633" spans="1:1" ht="15.75" hidden="1" customHeight="1">
      <c r="A633" s="222"/>
    </row>
    <row r="634" spans="1:1" ht="15.75" hidden="1" customHeight="1">
      <c r="A634" s="222"/>
    </row>
    <row r="635" spans="1:1" ht="15.75" hidden="1" customHeight="1">
      <c r="A635" s="222"/>
    </row>
    <row r="636" spans="1:1" ht="15.75" hidden="1" customHeight="1">
      <c r="A636" s="222"/>
    </row>
    <row r="637" spans="1:1" ht="15.75" hidden="1" customHeight="1">
      <c r="A637" s="222"/>
    </row>
    <row r="638" spans="1:1" ht="15.75" hidden="1" customHeight="1">
      <c r="A638" s="222"/>
    </row>
    <row r="639" spans="1:1" ht="15.75" hidden="1" customHeight="1">
      <c r="A639" s="222"/>
    </row>
    <row r="640" spans="1:1" ht="15.75" hidden="1" customHeight="1">
      <c r="A640" s="222"/>
    </row>
    <row r="641" spans="1:1" ht="15.75" hidden="1" customHeight="1">
      <c r="A641" s="222"/>
    </row>
    <row r="642" spans="1:1" ht="15.75" hidden="1" customHeight="1">
      <c r="A642" s="222"/>
    </row>
    <row r="643" spans="1:1" ht="15.75" hidden="1" customHeight="1">
      <c r="A643" s="222"/>
    </row>
    <row r="644" spans="1:1" ht="15.75" hidden="1" customHeight="1">
      <c r="A644" s="222"/>
    </row>
    <row r="645" spans="1:1" ht="15.75" hidden="1" customHeight="1">
      <c r="A645" s="222"/>
    </row>
    <row r="646" spans="1:1" ht="15.75" hidden="1" customHeight="1">
      <c r="A646" s="222"/>
    </row>
    <row r="647" spans="1:1" ht="15.75" hidden="1" customHeight="1">
      <c r="A647" s="222"/>
    </row>
    <row r="648" spans="1:1" ht="15.75" hidden="1" customHeight="1">
      <c r="A648" s="222"/>
    </row>
    <row r="649" spans="1:1" ht="15.75" hidden="1" customHeight="1">
      <c r="A649" s="222"/>
    </row>
    <row r="650" spans="1:1" ht="15.75" hidden="1" customHeight="1">
      <c r="A650" s="222"/>
    </row>
    <row r="651" spans="1:1" ht="15.75" hidden="1" customHeight="1">
      <c r="A651" s="222"/>
    </row>
    <row r="652" spans="1:1" ht="15.75" hidden="1" customHeight="1">
      <c r="A652" s="222"/>
    </row>
    <row r="653" spans="1:1" ht="15.75" hidden="1" customHeight="1">
      <c r="A653" s="222"/>
    </row>
    <row r="654" spans="1:1" ht="15.75" hidden="1" customHeight="1">
      <c r="A654" s="222"/>
    </row>
    <row r="655" spans="1:1" ht="15.75" hidden="1" customHeight="1">
      <c r="A655" s="222"/>
    </row>
    <row r="656" spans="1:1" ht="15.75" hidden="1" customHeight="1">
      <c r="A656" s="222"/>
    </row>
    <row r="657" spans="1:1" ht="15.75" hidden="1" customHeight="1">
      <c r="A657" s="222"/>
    </row>
    <row r="658" spans="1:1" ht="15.75" hidden="1" customHeight="1">
      <c r="A658" s="222"/>
    </row>
    <row r="659" spans="1:1" ht="15.75" hidden="1" customHeight="1">
      <c r="A659" s="222"/>
    </row>
    <row r="660" spans="1:1" ht="15.75" hidden="1" customHeight="1">
      <c r="A660" s="222"/>
    </row>
    <row r="661" spans="1:1" ht="15.75" hidden="1" customHeight="1">
      <c r="A661" s="222"/>
    </row>
    <row r="662" spans="1:1" ht="15.75" hidden="1" customHeight="1">
      <c r="A662" s="222"/>
    </row>
    <row r="663" spans="1:1" ht="15.75" hidden="1" customHeight="1">
      <c r="A663" s="222"/>
    </row>
    <row r="664" spans="1:1" ht="15.75" hidden="1" customHeight="1">
      <c r="A664" s="222"/>
    </row>
    <row r="665" spans="1:1" ht="15.75" hidden="1" customHeight="1">
      <c r="A665" s="222"/>
    </row>
    <row r="666" spans="1:1" ht="15.75" hidden="1" customHeight="1">
      <c r="A666" s="222"/>
    </row>
    <row r="667" spans="1:1" ht="15.75" hidden="1" customHeight="1">
      <c r="A667" s="222"/>
    </row>
    <row r="668" spans="1:1" ht="15.75" hidden="1" customHeight="1">
      <c r="A668" s="222"/>
    </row>
    <row r="669" spans="1:1" ht="15.75" hidden="1" customHeight="1">
      <c r="A669" s="222"/>
    </row>
    <row r="670" spans="1:1" ht="15.75" hidden="1" customHeight="1">
      <c r="A670" s="222"/>
    </row>
    <row r="671" spans="1:1" ht="15.75" hidden="1" customHeight="1">
      <c r="A671" s="222"/>
    </row>
    <row r="672" spans="1:1" ht="15.75" hidden="1" customHeight="1">
      <c r="A672" s="222"/>
    </row>
    <row r="673" spans="1:1" ht="15.75" hidden="1" customHeight="1">
      <c r="A673" s="222"/>
    </row>
    <row r="674" spans="1:1" ht="15.75" hidden="1" customHeight="1">
      <c r="A674" s="222"/>
    </row>
    <row r="675" spans="1:1" ht="15.75" hidden="1" customHeight="1">
      <c r="A675" s="222"/>
    </row>
    <row r="676" spans="1:1" ht="15.75" hidden="1" customHeight="1">
      <c r="A676" s="222"/>
    </row>
    <row r="677" spans="1:1" ht="15.75" hidden="1" customHeight="1">
      <c r="A677" s="222"/>
    </row>
    <row r="678" spans="1:1" ht="15.75" hidden="1" customHeight="1">
      <c r="A678" s="222"/>
    </row>
    <row r="679" spans="1:1" ht="15.75" hidden="1" customHeight="1">
      <c r="A679" s="222"/>
    </row>
    <row r="680" spans="1:1" ht="15.75" hidden="1" customHeight="1">
      <c r="A680" s="222"/>
    </row>
    <row r="681" spans="1:1" ht="15.75" hidden="1" customHeight="1">
      <c r="A681" s="222"/>
    </row>
    <row r="682" spans="1:1" ht="15.75" hidden="1" customHeight="1">
      <c r="A682" s="222"/>
    </row>
    <row r="683" spans="1:1" ht="15.75" hidden="1" customHeight="1">
      <c r="A683" s="222"/>
    </row>
    <row r="684" spans="1:1" ht="15.75" hidden="1" customHeight="1">
      <c r="A684" s="222"/>
    </row>
    <row r="685" spans="1:1" ht="15.75" hidden="1" customHeight="1">
      <c r="A685" s="222"/>
    </row>
    <row r="686" spans="1:1" ht="15.75" hidden="1" customHeight="1">
      <c r="A686" s="222"/>
    </row>
    <row r="687" spans="1:1" ht="15.75" hidden="1" customHeight="1">
      <c r="A687" s="222"/>
    </row>
    <row r="688" spans="1:1" ht="15.75" hidden="1" customHeight="1">
      <c r="A688" s="222"/>
    </row>
    <row r="689" spans="1:1" ht="15.75" hidden="1" customHeight="1">
      <c r="A689" s="222"/>
    </row>
    <row r="690" spans="1:1" ht="15.75" hidden="1" customHeight="1">
      <c r="A690" s="222"/>
    </row>
    <row r="691" spans="1:1" ht="15.75" hidden="1" customHeight="1">
      <c r="A691" s="222"/>
    </row>
    <row r="692" spans="1:1" ht="15.75" hidden="1" customHeight="1">
      <c r="A692" s="222"/>
    </row>
    <row r="693" spans="1:1" ht="15.75" hidden="1" customHeight="1">
      <c r="A693" s="222"/>
    </row>
    <row r="694" spans="1:1" ht="15.75" hidden="1" customHeight="1">
      <c r="A694" s="222"/>
    </row>
    <row r="695" spans="1:1" ht="15.75" hidden="1" customHeight="1">
      <c r="A695" s="222"/>
    </row>
    <row r="696" spans="1:1" ht="15.75" hidden="1" customHeight="1">
      <c r="A696" s="222"/>
    </row>
    <row r="697" spans="1:1" ht="15.75" hidden="1" customHeight="1">
      <c r="A697" s="222"/>
    </row>
    <row r="698" spans="1:1" ht="15.75" hidden="1" customHeight="1">
      <c r="A698" s="222"/>
    </row>
    <row r="699" spans="1:1" ht="15.75" hidden="1" customHeight="1">
      <c r="A699" s="222"/>
    </row>
    <row r="700" spans="1:1" ht="15.75" hidden="1" customHeight="1">
      <c r="A700" s="222"/>
    </row>
    <row r="701" spans="1:1" ht="15.75" hidden="1" customHeight="1">
      <c r="A701" s="222"/>
    </row>
    <row r="702" spans="1:1" ht="15.75" hidden="1" customHeight="1">
      <c r="A702" s="222"/>
    </row>
    <row r="703" spans="1:1" ht="15.75" hidden="1" customHeight="1">
      <c r="A703" s="222"/>
    </row>
    <row r="704" spans="1:1" ht="15.75" hidden="1" customHeight="1">
      <c r="A704" s="222"/>
    </row>
    <row r="705" spans="1:1" ht="15.75" hidden="1" customHeight="1">
      <c r="A705" s="222"/>
    </row>
    <row r="706" spans="1:1" ht="15.75" hidden="1" customHeight="1">
      <c r="A706" s="222"/>
    </row>
    <row r="707" spans="1:1" ht="15.75" hidden="1" customHeight="1">
      <c r="A707" s="222"/>
    </row>
    <row r="708" spans="1:1" ht="15.75" hidden="1" customHeight="1">
      <c r="A708" s="222"/>
    </row>
    <row r="709" spans="1:1" ht="15.75" hidden="1" customHeight="1">
      <c r="A709" s="222"/>
    </row>
    <row r="710" spans="1:1" ht="15.75" hidden="1" customHeight="1">
      <c r="A710" s="222"/>
    </row>
    <row r="711" spans="1:1" ht="15.75" hidden="1" customHeight="1">
      <c r="A711" s="222"/>
    </row>
    <row r="712" spans="1:1" ht="15.75" hidden="1" customHeight="1">
      <c r="A712" s="222"/>
    </row>
    <row r="713" spans="1:1" ht="15.75" hidden="1" customHeight="1">
      <c r="A713" s="222"/>
    </row>
    <row r="714" spans="1:1" ht="15.75" hidden="1" customHeight="1">
      <c r="A714" s="222"/>
    </row>
    <row r="715" spans="1:1" ht="15.75" hidden="1" customHeight="1">
      <c r="A715" s="222"/>
    </row>
    <row r="716" spans="1:1" ht="15.75" hidden="1" customHeight="1">
      <c r="A716" s="222"/>
    </row>
    <row r="717" spans="1:1" ht="15.75" hidden="1" customHeight="1">
      <c r="A717" s="222"/>
    </row>
    <row r="718" spans="1:1" ht="15.75" hidden="1" customHeight="1">
      <c r="A718" s="222"/>
    </row>
    <row r="719" spans="1:1" ht="15.75" hidden="1" customHeight="1">
      <c r="A719" s="222"/>
    </row>
    <row r="720" spans="1:1" ht="15.75" hidden="1" customHeight="1">
      <c r="A720" s="222"/>
    </row>
    <row r="721" spans="1:1" ht="15.75" hidden="1" customHeight="1">
      <c r="A721" s="222"/>
    </row>
    <row r="722" spans="1:1" ht="15.75" hidden="1" customHeight="1">
      <c r="A722" s="222"/>
    </row>
    <row r="723" spans="1:1" ht="15.75" hidden="1" customHeight="1">
      <c r="A723" s="222"/>
    </row>
    <row r="724" spans="1:1" ht="15.75" hidden="1" customHeight="1">
      <c r="A724" s="222"/>
    </row>
    <row r="725" spans="1:1" ht="15.75" hidden="1" customHeight="1">
      <c r="A725" s="222"/>
    </row>
    <row r="726" spans="1:1" ht="15.75" hidden="1" customHeight="1">
      <c r="A726" s="222"/>
    </row>
    <row r="727" spans="1:1" ht="15.75" hidden="1" customHeight="1">
      <c r="A727" s="222"/>
    </row>
    <row r="728" spans="1:1" ht="15.75" hidden="1" customHeight="1">
      <c r="A728" s="222"/>
    </row>
    <row r="729" spans="1:1" ht="15.75" hidden="1" customHeight="1">
      <c r="A729" s="222"/>
    </row>
    <row r="730" spans="1:1" ht="15.75" hidden="1" customHeight="1">
      <c r="A730" s="222"/>
    </row>
    <row r="731" spans="1:1" ht="15.75" hidden="1" customHeight="1">
      <c r="A731" s="222"/>
    </row>
    <row r="732" spans="1:1" ht="15.75" hidden="1" customHeight="1">
      <c r="A732" s="222"/>
    </row>
    <row r="733" spans="1:1" ht="15.75" hidden="1" customHeight="1">
      <c r="A733" s="222"/>
    </row>
    <row r="734" spans="1:1" ht="15.75" hidden="1" customHeight="1">
      <c r="A734" s="222"/>
    </row>
    <row r="735" spans="1:1" ht="15.75" hidden="1" customHeight="1">
      <c r="A735" s="222"/>
    </row>
    <row r="736" spans="1:1" ht="15.75" hidden="1" customHeight="1">
      <c r="A736" s="222"/>
    </row>
    <row r="737" spans="1:1" ht="15.75" hidden="1" customHeight="1">
      <c r="A737" s="222"/>
    </row>
    <row r="738" spans="1:1" ht="15.75" hidden="1" customHeight="1">
      <c r="A738" s="222"/>
    </row>
    <row r="739" spans="1:1" ht="15.75" hidden="1" customHeight="1">
      <c r="A739" s="222"/>
    </row>
    <row r="740" spans="1:1" ht="15.75" hidden="1" customHeight="1">
      <c r="A740" s="222"/>
    </row>
    <row r="741" spans="1:1" ht="15.75" hidden="1" customHeight="1">
      <c r="A741" s="222"/>
    </row>
    <row r="742" spans="1:1" ht="15.75" hidden="1" customHeight="1">
      <c r="A742" s="222"/>
    </row>
    <row r="743" spans="1:1" ht="15.75" hidden="1" customHeight="1">
      <c r="A743" s="222"/>
    </row>
    <row r="744" spans="1:1" ht="15.75" hidden="1" customHeight="1">
      <c r="A744" s="222"/>
    </row>
    <row r="745" spans="1:1" ht="15.75" hidden="1" customHeight="1">
      <c r="A745" s="222"/>
    </row>
    <row r="746" spans="1:1" ht="15.75" hidden="1" customHeight="1">
      <c r="A746" s="222"/>
    </row>
    <row r="747" spans="1:1" ht="15.75" hidden="1" customHeight="1">
      <c r="A747" s="222"/>
    </row>
    <row r="748" spans="1:1" ht="15.75" hidden="1" customHeight="1">
      <c r="A748" s="222"/>
    </row>
    <row r="749" spans="1:1" ht="15.75" hidden="1" customHeight="1">
      <c r="A749" s="222"/>
    </row>
    <row r="750" spans="1:1" ht="15.75" hidden="1" customHeight="1">
      <c r="A750" s="222"/>
    </row>
    <row r="751" spans="1:1" ht="15.75" hidden="1" customHeight="1">
      <c r="A751" s="222"/>
    </row>
    <row r="752" spans="1:1" ht="15.75" hidden="1" customHeight="1">
      <c r="A752" s="222"/>
    </row>
    <row r="753" spans="1:1" ht="15.75" hidden="1" customHeight="1">
      <c r="A753" s="222"/>
    </row>
    <row r="754" spans="1:1" ht="15.75" hidden="1" customHeight="1">
      <c r="A754" s="222"/>
    </row>
    <row r="755" spans="1:1" ht="15.75" hidden="1" customHeight="1">
      <c r="A755" s="222"/>
    </row>
    <row r="756" spans="1:1" ht="15.75" hidden="1" customHeight="1">
      <c r="A756" s="222"/>
    </row>
    <row r="757" spans="1:1" ht="15.75" hidden="1" customHeight="1">
      <c r="A757" s="222"/>
    </row>
    <row r="758" spans="1:1" ht="15.75" hidden="1" customHeight="1">
      <c r="A758" s="222"/>
    </row>
    <row r="759" spans="1:1" ht="15.75" hidden="1" customHeight="1">
      <c r="A759" s="222"/>
    </row>
    <row r="760" spans="1:1" ht="15.75" hidden="1" customHeight="1">
      <c r="A760" s="222"/>
    </row>
    <row r="761" spans="1:1" ht="15.75" hidden="1" customHeight="1">
      <c r="A761" s="222"/>
    </row>
    <row r="762" spans="1:1" ht="15.75" hidden="1" customHeight="1">
      <c r="A762" s="222"/>
    </row>
    <row r="763" spans="1:1" ht="15.75" hidden="1" customHeight="1">
      <c r="A763" s="222"/>
    </row>
    <row r="764" spans="1:1" ht="15.75" hidden="1" customHeight="1">
      <c r="A764" s="222"/>
    </row>
    <row r="765" spans="1:1" ht="15.75" hidden="1" customHeight="1">
      <c r="A765" s="222"/>
    </row>
    <row r="766" spans="1:1" ht="15.75" hidden="1" customHeight="1">
      <c r="A766" s="222"/>
    </row>
    <row r="767" spans="1:1" ht="15.75" hidden="1" customHeight="1">
      <c r="A767" s="222"/>
    </row>
    <row r="768" spans="1:1" ht="15.75" hidden="1" customHeight="1">
      <c r="A768" s="222"/>
    </row>
    <row r="769" spans="1:1" ht="15.75" hidden="1" customHeight="1">
      <c r="A769" s="222"/>
    </row>
    <row r="770" spans="1:1" ht="15.75" hidden="1" customHeight="1">
      <c r="A770" s="222"/>
    </row>
    <row r="771" spans="1:1" ht="15.75" hidden="1" customHeight="1">
      <c r="A771" s="222"/>
    </row>
    <row r="772" spans="1:1" ht="15.75" hidden="1" customHeight="1">
      <c r="A772" s="222"/>
    </row>
    <row r="773" spans="1:1" ht="15.75" hidden="1" customHeight="1">
      <c r="A773" s="222"/>
    </row>
    <row r="774" spans="1:1" ht="15.75" hidden="1" customHeight="1">
      <c r="A774" s="222"/>
    </row>
    <row r="775" spans="1:1" ht="15.75" hidden="1" customHeight="1">
      <c r="A775" s="222"/>
    </row>
    <row r="776" spans="1:1" ht="15.75" hidden="1" customHeight="1">
      <c r="A776" s="222"/>
    </row>
    <row r="777" spans="1:1" ht="15.75" hidden="1" customHeight="1">
      <c r="A777" s="222"/>
    </row>
    <row r="778" spans="1:1" ht="15.75" hidden="1" customHeight="1">
      <c r="A778" s="222"/>
    </row>
    <row r="779" spans="1:1" ht="15.75" hidden="1" customHeight="1">
      <c r="A779" s="222"/>
    </row>
    <row r="780" spans="1:1" ht="15.75" hidden="1" customHeight="1">
      <c r="A780" s="222"/>
    </row>
    <row r="781" spans="1:1" ht="15.75" hidden="1" customHeight="1">
      <c r="A781" s="222"/>
    </row>
    <row r="782" spans="1:1" ht="15.75" hidden="1" customHeight="1">
      <c r="A782" s="222"/>
    </row>
    <row r="783" spans="1:1" ht="15.75" hidden="1" customHeight="1">
      <c r="A783" s="222"/>
    </row>
    <row r="784" spans="1:1" ht="15.75" hidden="1" customHeight="1">
      <c r="A784" s="222"/>
    </row>
    <row r="785" spans="1:1" ht="15.75" hidden="1" customHeight="1">
      <c r="A785" s="222"/>
    </row>
    <row r="786" spans="1:1" ht="15.75" hidden="1" customHeight="1">
      <c r="A786" s="222"/>
    </row>
    <row r="787" spans="1:1" ht="15.75" hidden="1" customHeight="1">
      <c r="A787" s="222"/>
    </row>
    <row r="788" spans="1:1" ht="15.75" hidden="1" customHeight="1">
      <c r="A788" s="222"/>
    </row>
    <row r="789" spans="1:1" ht="15.75" hidden="1" customHeight="1">
      <c r="A789" s="222"/>
    </row>
    <row r="790" spans="1:1" ht="15.75" hidden="1" customHeight="1">
      <c r="A790" s="222"/>
    </row>
    <row r="791" spans="1:1" ht="15.75" hidden="1" customHeight="1">
      <c r="A791" s="222"/>
    </row>
    <row r="792" spans="1:1" ht="15.75" hidden="1" customHeight="1">
      <c r="A792" s="222"/>
    </row>
    <row r="793" spans="1:1" ht="15.75" hidden="1" customHeight="1">
      <c r="A793" s="222"/>
    </row>
    <row r="794" spans="1:1" ht="15.75" hidden="1" customHeight="1">
      <c r="A794" s="222"/>
    </row>
    <row r="795" spans="1:1" ht="15.75" hidden="1" customHeight="1">
      <c r="A795" s="222"/>
    </row>
    <row r="796" spans="1:1" ht="15.75" hidden="1" customHeight="1">
      <c r="A796" s="222"/>
    </row>
    <row r="797" spans="1:1" ht="15.75" hidden="1" customHeight="1">
      <c r="A797" s="222"/>
    </row>
    <row r="798" spans="1:1" ht="15.75" hidden="1" customHeight="1">
      <c r="A798" s="222"/>
    </row>
    <row r="799" spans="1:1" ht="15.75" hidden="1" customHeight="1">
      <c r="A799" s="222"/>
    </row>
    <row r="800" spans="1:1" ht="15.75" hidden="1" customHeight="1">
      <c r="A800" s="222"/>
    </row>
    <row r="801" spans="1:1" ht="15.75" hidden="1" customHeight="1">
      <c r="A801" s="222"/>
    </row>
    <row r="802" spans="1:1" ht="15.75" hidden="1" customHeight="1">
      <c r="A802" s="222"/>
    </row>
    <row r="803" spans="1:1" ht="15.75" hidden="1" customHeight="1">
      <c r="A803" s="222"/>
    </row>
    <row r="804" spans="1:1" ht="15.75" hidden="1" customHeight="1">
      <c r="A804" s="222"/>
    </row>
    <row r="805" spans="1:1" ht="15.75" hidden="1" customHeight="1">
      <c r="A805" s="222"/>
    </row>
    <row r="806" spans="1:1" ht="15.75" hidden="1" customHeight="1">
      <c r="A806" s="222"/>
    </row>
    <row r="807" spans="1:1" ht="15.75" hidden="1" customHeight="1">
      <c r="A807" s="222"/>
    </row>
    <row r="808" spans="1:1" ht="15.75" hidden="1" customHeight="1">
      <c r="A808" s="222"/>
    </row>
    <row r="809" spans="1:1" ht="15.75" hidden="1" customHeight="1">
      <c r="A809" s="222"/>
    </row>
    <row r="810" spans="1:1" ht="15.75" hidden="1" customHeight="1">
      <c r="A810" s="222"/>
    </row>
    <row r="811" spans="1:1" ht="15.75" hidden="1" customHeight="1">
      <c r="A811" s="222"/>
    </row>
    <row r="812" spans="1:1" ht="15.75" hidden="1" customHeight="1">
      <c r="A812" s="222"/>
    </row>
    <row r="813" spans="1:1" ht="15.75" hidden="1" customHeight="1">
      <c r="A813" s="222"/>
    </row>
    <row r="814" spans="1:1" ht="15.75" hidden="1" customHeight="1">
      <c r="A814" s="222"/>
    </row>
    <row r="815" spans="1:1" ht="15.75" hidden="1" customHeight="1">
      <c r="A815" s="222"/>
    </row>
    <row r="816" spans="1:1" ht="15.75" hidden="1" customHeight="1">
      <c r="A816" s="222"/>
    </row>
    <row r="817" spans="1:1" ht="15.75" hidden="1" customHeight="1">
      <c r="A817" s="222"/>
    </row>
    <row r="818" spans="1:1" ht="15.75" hidden="1" customHeight="1">
      <c r="A818" s="222"/>
    </row>
    <row r="819" spans="1:1" ht="15.75" hidden="1" customHeight="1">
      <c r="A819" s="222"/>
    </row>
    <row r="820" spans="1:1" ht="15.75" hidden="1" customHeight="1">
      <c r="A820" s="222"/>
    </row>
    <row r="821" spans="1:1" ht="15.75" hidden="1" customHeight="1">
      <c r="A821" s="222"/>
    </row>
    <row r="822" spans="1:1" ht="15.75" hidden="1" customHeight="1">
      <c r="A822" s="222"/>
    </row>
    <row r="823" spans="1:1" ht="15.75" hidden="1" customHeight="1">
      <c r="A823" s="222"/>
    </row>
    <row r="824" spans="1:1" ht="15.75" hidden="1" customHeight="1">
      <c r="A824" s="222"/>
    </row>
    <row r="825" spans="1:1" ht="15.75" hidden="1" customHeight="1">
      <c r="A825" s="222"/>
    </row>
    <row r="826" spans="1:1" ht="15.75" hidden="1" customHeight="1">
      <c r="A826" s="222"/>
    </row>
    <row r="827" spans="1:1" ht="15.75" hidden="1" customHeight="1">
      <c r="A827" s="222"/>
    </row>
    <row r="828" spans="1:1" ht="15.75" hidden="1" customHeight="1">
      <c r="A828" s="222"/>
    </row>
    <row r="829" spans="1:1" ht="15.75" hidden="1" customHeight="1">
      <c r="A829" s="222"/>
    </row>
    <row r="830" spans="1:1" ht="15.75" hidden="1" customHeight="1">
      <c r="A830" s="222"/>
    </row>
    <row r="831" spans="1:1" ht="15.75" hidden="1" customHeight="1">
      <c r="A831" s="222"/>
    </row>
    <row r="832" spans="1:1" ht="15.75" hidden="1" customHeight="1">
      <c r="A832" s="222"/>
    </row>
    <row r="833" spans="1:1" ht="15.75" hidden="1" customHeight="1">
      <c r="A833" s="222"/>
    </row>
    <row r="834" spans="1:1" ht="15.75" hidden="1" customHeight="1">
      <c r="A834" s="222"/>
    </row>
    <row r="835" spans="1:1" ht="15.75" hidden="1" customHeight="1">
      <c r="A835" s="222"/>
    </row>
    <row r="836" spans="1:1" ht="15.75" hidden="1" customHeight="1">
      <c r="A836" s="222"/>
    </row>
    <row r="837" spans="1:1" ht="15.75" hidden="1" customHeight="1">
      <c r="A837" s="222"/>
    </row>
    <row r="838" spans="1:1" ht="15.75" hidden="1" customHeight="1">
      <c r="A838" s="222"/>
    </row>
    <row r="839" spans="1:1" ht="15.75" hidden="1" customHeight="1">
      <c r="A839" s="222"/>
    </row>
    <row r="840" spans="1:1" ht="15.75" hidden="1" customHeight="1">
      <c r="A840" s="222"/>
    </row>
    <row r="841" spans="1:1" ht="15.75" hidden="1" customHeight="1">
      <c r="A841" s="222"/>
    </row>
    <row r="842" spans="1:1" ht="15.75" hidden="1" customHeight="1">
      <c r="A842" s="222"/>
    </row>
    <row r="843" spans="1:1" ht="15.75" hidden="1" customHeight="1">
      <c r="A843" s="222"/>
    </row>
    <row r="844" spans="1:1" ht="15.75" hidden="1" customHeight="1">
      <c r="A844" s="222"/>
    </row>
    <row r="845" spans="1:1" ht="15.75" hidden="1" customHeight="1">
      <c r="A845" s="222"/>
    </row>
    <row r="846" spans="1:1" ht="15.75" hidden="1" customHeight="1">
      <c r="A846" s="222"/>
    </row>
    <row r="847" spans="1:1" ht="15.75" hidden="1" customHeight="1">
      <c r="A847" s="222"/>
    </row>
    <row r="848" spans="1:1" ht="15.75" hidden="1" customHeight="1">
      <c r="A848" s="222"/>
    </row>
    <row r="849" spans="1:1" ht="15.75" hidden="1" customHeight="1">
      <c r="A849" s="222"/>
    </row>
    <row r="850" spans="1:1" ht="15.75" hidden="1" customHeight="1">
      <c r="A850" s="222"/>
    </row>
    <row r="851" spans="1:1" ht="15.75" hidden="1" customHeight="1">
      <c r="A851" s="222"/>
    </row>
    <row r="852" spans="1:1" ht="15.75" hidden="1" customHeight="1">
      <c r="A852" s="222"/>
    </row>
    <row r="853" spans="1:1" ht="15.75" hidden="1" customHeight="1">
      <c r="A853" s="222"/>
    </row>
    <row r="854" spans="1:1" ht="15.75" hidden="1" customHeight="1">
      <c r="A854" s="222"/>
    </row>
    <row r="855" spans="1:1" ht="15.75" hidden="1" customHeight="1">
      <c r="A855" s="222"/>
    </row>
    <row r="856" spans="1:1" ht="15.75" hidden="1" customHeight="1">
      <c r="A856" s="222"/>
    </row>
    <row r="857" spans="1:1" ht="15.75" hidden="1" customHeight="1">
      <c r="A857" s="222"/>
    </row>
    <row r="858" spans="1:1" ht="15.75" hidden="1" customHeight="1">
      <c r="A858" s="222"/>
    </row>
    <row r="859" spans="1:1" ht="15.75" hidden="1" customHeight="1">
      <c r="A859" s="222"/>
    </row>
    <row r="860" spans="1:1" ht="15.75" hidden="1" customHeight="1">
      <c r="A860" s="222"/>
    </row>
    <row r="861" spans="1:1" ht="15.75" hidden="1" customHeight="1">
      <c r="A861" s="222"/>
    </row>
    <row r="862" spans="1:1" ht="15.75" hidden="1" customHeight="1">
      <c r="A862" s="222"/>
    </row>
    <row r="863" spans="1:1" ht="15.75" hidden="1" customHeight="1">
      <c r="A863" s="222"/>
    </row>
    <row r="864" spans="1:1" ht="15.75" hidden="1" customHeight="1">
      <c r="A864" s="222"/>
    </row>
    <row r="865" spans="1:1" ht="15.75" hidden="1" customHeight="1">
      <c r="A865" s="222"/>
    </row>
    <row r="866" spans="1:1" ht="15.75" hidden="1" customHeight="1">
      <c r="A866" s="222"/>
    </row>
    <row r="867" spans="1:1" ht="15.75" hidden="1" customHeight="1">
      <c r="A867" s="222"/>
    </row>
    <row r="868" spans="1:1" ht="15.75" hidden="1" customHeight="1">
      <c r="A868" s="222"/>
    </row>
    <row r="869" spans="1:1" ht="15.75" hidden="1" customHeight="1">
      <c r="A869" s="222"/>
    </row>
    <row r="870" spans="1:1" ht="15.75" hidden="1" customHeight="1">
      <c r="A870" s="222"/>
    </row>
    <row r="871" spans="1:1" ht="15.75" hidden="1" customHeight="1">
      <c r="A871" s="222"/>
    </row>
    <row r="872" spans="1:1" ht="15.75" hidden="1" customHeight="1">
      <c r="A872" s="222"/>
    </row>
    <row r="873" spans="1:1" ht="15.75" hidden="1" customHeight="1">
      <c r="A873" s="222"/>
    </row>
    <row r="874" spans="1:1" ht="15.75" hidden="1" customHeight="1">
      <c r="A874" s="222"/>
    </row>
    <row r="875" spans="1:1" ht="15.75" hidden="1" customHeight="1">
      <c r="A875" s="222"/>
    </row>
    <row r="876" spans="1:1" ht="15.75" hidden="1" customHeight="1">
      <c r="A876" s="222"/>
    </row>
    <row r="877" spans="1:1" ht="15.75" hidden="1" customHeight="1">
      <c r="A877" s="222"/>
    </row>
    <row r="878" spans="1:1" ht="15.75" hidden="1" customHeight="1">
      <c r="A878" s="222"/>
    </row>
    <row r="879" spans="1:1" ht="15.75" hidden="1" customHeight="1">
      <c r="A879" s="222"/>
    </row>
    <row r="880" spans="1:1" ht="15.75" hidden="1" customHeight="1">
      <c r="A880" s="222"/>
    </row>
    <row r="881" spans="1:1" ht="15.75" hidden="1" customHeight="1">
      <c r="A881" s="222"/>
    </row>
    <row r="882" spans="1:1" ht="15.75" hidden="1" customHeight="1">
      <c r="A882" s="222"/>
    </row>
    <row r="883" spans="1:1" ht="15.75" hidden="1" customHeight="1">
      <c r="A883" s="222"/>
    </row>
    <row r="884" spans="1:1" ht="15.75" hidden="1" customHeight="1">
      <c r="A884" s="222"/>
    </row>
    <row r="885" spans="1:1" ht="15.75" hidden="1" customHeight="1">
      <c r="A885" s="222"/>
    </row>
    <row r="886" spans="1:1" ht="15.75" hidden="1" customHeight="1">
      <c r="A886" s="222"/>
    </row>
    <row r="887" spans="1:1" ht="15.75" hidden="1" customHeight="1">
      <c r="A887" s="222"/>
    </row>
    <row r="888" spans="1:1" ht="15.75" hidden="1" customHeight="1">
      <c r="A888" s="222"/>
    </row>
    <row r="889" spans="1:1" ht="15.75" hidden="1" customHeight="1">
      <c r="A889" s="222"/>
    </row>
    <row r="890" spans="1:1" ht="15.75" hidden="1" customHeight="1">
      <c r="A890" s="222"/>
    </row>
    <row r="891" spans="1:1" ht="15.75" hidden="1" customHeight="1">
      <c r="A891" s="222"/>
    </row>
    <row r="892" spans="1:1" ht="15.75" hidden="1" customHeight="1">
      <c r="A892" s="222"/>
    </row>
    <row r="893" spans="1:1" ht="15.75" hidden="1" customHeight="1">
      <c r="A893" s="222"/>
    </row>
    <row r="894" spans="1:1" ht="15.75" hidden="1" customHeight="1">
      <c r="A894" s="222"/>
    </row>
    <row r="895" spans="1:1" ht="15.75" hidden="1" customHeight="1">
      <c r="A895" s="222"/>
    </row>
    <row r="896" spans="1:1" ht="15.75" hidden="1" customHeight="1">
      <c r="A896" s="222"/>
    </row>
    <row r="897" spans="1:1" ht="15.75" hidden="1" customHeight="1">
      <c r="A897" s="222"/>
    </row>
    <row r="898" spans="1:1" ht="15.75" hidden="1" customHeight="1">
      <c r="A898" s="222"/>
    </row>
    <row r="899" spans="1:1" ht="15.75" hidden="1" customHeight="1">
      <c r="A899" s="222"/>
    </row>
    <row r="900" spans="1:1" ht="15.75" hidden="1" customHeight="1">
      <c r="A900" s="222"/>
    </row>
    <row r="901" spans="1:1" ht="15.75" hidden="1" customHeight="1">
      <c r="A901" s="222"/>
    </row>
    <row r="902" spans="1:1" ht="15.75" hidden="1" customHeight="1">
      <c r="A902" s="222"/>
    </row>
    <row r="903" spans="1:1" ht="15.75" hidden="1" customHeight="1">
      <c r="A903" s="222"/>
    </row>
    <row r="904" spans="1:1" ht="15.75" hidden="1" customHeight="1">
      <c r="A904" s="222"/>
    </row>
    <row r="905" spans="1:1" ht="15.75" hidden="1" customHeight="1">
      <c r="A905" s="222"/>
    </row>
    <row r="906" spans="1:1" ht="15.75" hidden="1" customHeight="1">
      <c r="A906" s="222"/>
    </row>
    <row r="907" spans="1:1" ht="15.75" hidden="1" customHeight="1">
      <c r="A907" s="222"/>
    </row>
    <row r="908" spans="1:1" ht="15.75" hidden="1" customHeight="1">
      <c r="A908" s="222"/>
    </row>
    <row r="909" spans="1:1" ht="15.75" hidden="1" customHeight="1">
      <c r="A909" s="222"/>
    </row>
    <row r="910" spans="1:1" ht="15.75" hidden="1" customHeight="1">
      <c r="A910" s="222"/>
    </row>
    <row r="911" spans="1:1" ht="15.75" hidden="1" customHeight="1">
      <c r="A911" s="222"/>
    </row>
    <row r="912" spans="1:1" ht="15.75" hidden="1" customHeight="1">
      <c r="A912" s="222"/>
    </row>
    <row r="913" spans="1:1" ht="15.75" hidden="1" customHeight="1">
      <c r="A913" s="222"/>
    </row>
    <row r="914" spans="1:1" ht="15.75" hidden="1" customHeight="1">
      <c r="A914" s="222"/>
    </row>
    <row r="915" spans="1:1" ht="15.75" hidden="1" customHeight="1">
      <c r="A915" s="222"/>
    </row>
    <row r="916" spans="1:1" ht="15.75" hidden="1" customHeight="1">
      <c r="A916" s="222"/>
    </row>
    <row r="917" spans="1:1" ht="15.75" hidden="1" customHeight="1">
      <c r="A917" s="222"/>
    </row>
    <row r="918" spans="1:1" ht="15.75" hidden="1" customHeight="1">
      <c r="A918" s="222"/>
    </row>
    <row r="919" spans="1:1" ht="15.75" hidden="1" customHeight="1">
      <c r="A919" s="222"/>
    </row>
    <row r="920" spans="1:1" ht="15.75" hidden="1" customHeight="1">
      <c r="A920" s="222"/>
    </row>
    <row r="921" spans="1:1" ht="15.75" hidden="1" customHeight="1">
      <c r="A921" s="222"/>
    </row>
    <row r="922" spans="1:1" ht="15.75" hidden="1" customHeight="1">
      <c r="A922" s="222"/>
    </row>
    <row r="923" spans="1:1" ht="15.75" hidden="1" customHeight="1">
      <c r="A923" s="222"/>
    </row>
    <row r="924" spans="1:1" ht="15.75" hidden="1" customHeight="1">
      <c r="A924" s="222"/>
    </row>
    <row r="925" spans="1:1" ht="15.75" hidden="1" customHeight="1">
      <c r="A925" s="222"/>
    </row>
    <row r="926" spans="1:1" ht="15.75" hidden="1" customHeight="1">
      <c r="A926" s="222"/>
    </row>
    <row r="927" spans="1:1" ht="15.75" hidden="1" customHeight="1">
      <c r="A927" s="222"/>
    </row>
    <row r="928" spans="1:1" ht="15.75" hidden="1" customHeight="1">
      <c r="A928" s="222"/>
    </row>
    <row r="929" spans="1:1" ht="15.75" hidden="1" customHeight="1">
      <c r="A929" s="222"/>
    </row>
    <row r="930" spans="1:1" ht="15.75" hidden="1" customHeight="1">
      <c r="A930" s="222"/>
    </row>
    <row r="931" spans="1:1" ht="15.75" hidden="1" customHeight="1">
      <c r="A931" s="222"/>
    </row>
    <row r="932" spans="1:1" ht="15.75" hidden="1" customHeight="1">
      <c r="A932" s="222"/>
    </row>
    <row r="933" spans="1:1" ht="15.75" hidden="1" customHeight="1">
      <c r="A933" s="222"/>
    </row>
    <row r="934" spans="1:1" ht="15.75" hidden="1" customHeight="1">
      <c r="A934" s="222"/>
    </row>
    <row r="935" spans="1:1" ht="15.75" hidden="1" customHeight="1">
      <c r="A935" s="222"/>
    </row>
    <row r="936" spans="1:1" ht="15.75" hidden="1" customHeight="1">
      <c r="A936" s="222"/>
    </row>
    <row r="937" spans="1:1" ht="15.75" hidden="1" customHeight="1">
      <c r="A937" s="222"/>
    </row>
    <row r="938" spans="1:1" ht="15.75" hidden="1" customHeight="1">
      <c r="A938" s="222"/>
    </row>
    <row r="939" spans="1:1" ht="15.75" hidden="1" customHeight="1">
      <c r="A939" s="222"/>
    </row>
    <row r="940" spans="1:1" ht="15.75" hidden="1" customHeight="1">
      <c r="A940" s="222"/>
    </row>
    <row r="941" spans="1:1" ht="15.75" hidden="1" customHeight="1">
      <c r="A941" s="222"/>
    </row>
    <row r="942" spans="1:1" ht="15.75" hidden="1" customHeight="1">
      <c r="A942" s="222"/>
    </row>
    <row r="943" spans="1:1" ht="15.75" hidden="1" customHeight="1">
      <c r="A943" s="222"/>
    </row>
    <row r="944" spans="1:1" ht="15.75" hidden="1" customHeight="1">
      <c r="A944" s="222"/>
    </row>
    <row r="945" spans="1:1" ht="15.75" hidden="1" customHeight="1">
      <c r="A945" s="222"/>
    </row>
    <row r="946" spans="1:1" ht="15.75" hidden="1" customHeight="1">
      <c r="A946" s="222"/>
    </row>
    <row r="947" spans="1:1" ht="15.75" hidden="1" customHeight="1">
      <c r="A947" s="222"/>
    </row>
    <row r="948" spans="1:1" ht="15.75" hidden="1" customHeight="1">
      <c r="A948" s="222"/>
    </row>
    <row r="949" spans="1:1" ht="15.75" hidden="1" customHeight="1">
      <c r="A949" s="222"/>
    </row>
    <row r="950" spans="1:1" ht="15.75" hidden="1" customHeight="1">
      <c r="A950" s="222"/>
    </row>
    <row r="951" spans="1:1" ht="15.75" hidden="1" customHeight="1">
      <c r="A951" s="222"/>
    </row>
    <row r="952" spans="1:1" ht="15.75" hidden="1" customHeight="1">
      <c r="A952" s="222"/>
    </row>
    <row r="953" spans="1:1" ht="15.75" hidden="1" customHeight="1">
      <c r="A953" s="222"/>
    </row>
    <row r="954" spans="1:1" ht="15.75" hidden="1" customHeight="1">
      <c r="A954" s="222"/>
    </row>
    <row r="955" spans="1:1" ht="15.75" hidden="1" customHeight="1">
      <c r="A955" s="222"/>
    </row>
    <row r="956" spans="1:1" ht="15.75" hidden="1" customHeight="1">
      <c r="A956" s="222"/>
    </row>
    <row r="957" spans="1:1" ht="15.75" hidden="1" customHeight="1">
      <c r="A957" s="222"/>
    </row>
    <row r="958" spans="1:1" ht="15.75" hidden="1" customHeight="1">
      <c r="A958" s="222"/>
    </row>
    <row r="959" spans="1:1" ht="15.75" hidden="1" customHeight="1">
      <c r="A959" s="222"/>
    </row>
    <row r="960" spans="1:1" ht="15.75" hidden="1" customHeight="1">
      <c r="A960" s="222"/>
    </row>
    <row r="961" spans="1:1" ht="15.75" hidden="1" customHeight="1">
      <c r="A961" s="222"/>
    </row>
    <row r="962" spans="1:1" ht="15.75" hidden="1" customHeight="1">
      <c r="A962" s="222"/>
    </row>
    <row r="963" spans="1:1" ht="15.75" hidden="1" customHeight="1">
      <c r="A963" s="222"/>
    </row>
    <row r="964" spans="1:1" ht="15.75" hidden="1" customHeight="1">
      <c r="A964" s="222"/>
    </row>
    <row r="965" spans="1:1" ht="15.75" hidden="1" customHeight="1">
      <c r="A965" s="222"/>
    </row>
    <row r="966" spans="1:1" ht="15.75" hidden="1" customHeight="1">
      <c r="A966" s="222"/>
    </row>
    <row r="967" spans="1:1" ht="15.75" hidden="1" customHeight="1">
      <c r="A967" s="222"/>
    </row>
    <row r="968" spans="1:1" ht="15.75" hidden="1" customHeight="1">
      <c r="A968" s="222"/>
    </row>
    <row r="969" spans="1:1" ht="15.75" hidden="1" customHeight="1">
      <c r="A969" s="222"/>
    </row>
    <row r="970" spans="1:1" ht="15.75" hidden="1" customHeight="1">
      <c r="A970" s="222"/>
    </row>
    <row r="971" spans="1:1" ht="15.75" hidden="1" customHeight="1">
      <c r="A971" s="222"/>
    </row>
    <row r="972" spans="1:1" ht="15.75" hidden="1" customHeight="1">
      <c r="A972" s="222"/>
    </row>
    <row r="973" spans="1:1" ht="15.75" hidden="1" customHeight="1">
      <c r="A973" s="222"/>
    </row>
    <row r="974" spans="1:1" ht="15.75" hidden="1" customHeight="1">
      <c r="A974" s="222"/>
    </row>
    <row r="975" spans="1:1" ht="15.75" hidden="1" customHeight="1">
      <c r="A975" s="222"/>
    </row>
    <row r="976" spans="1:1" ht="15.75" hidden="1" customHeight="1">
      <c r="A976" s="222"/>
    </row>
    <row r="977" spans="1:1" ht="15.75" hidden="1" customHeight="1">
      <c r="A977" s="222"/>
    </row>
    <row r="978" spans="1:1" ht="15.75" hidden="1" customHeight="1">
      <c r="A978" s="222"/>
    </row>
    <row r="979" spans="1:1" ht="15.75" hidden="1" customHeight="1">
      <c r="A979" s="222"/>
    </row>
    <row r="980" spans="1:1" ht="15.75" hidden="1" customHeight="1">
      <c r="A980" s="222"/>
    </row>
    <row r="981" spans="1:1" ht="15.75" hidden="1" customHeight="1">
      <c r="A981" s="222"/>
    </row>
    <row r="982" spans="1:1" ht="15.75" hidden="1" customHeight="1">
      <c r="A982" s="222"/>
    </row>
    <row r="983" spans="1:1" ht="15.75" hidden="1" customHeight="1">
      <c r="A983" s="222"/>
    </row>
    <row r="984" spans="1:1" ht="15.75" hidden="1" customHeight="1">
      <c r="A984" s="222"/>
    </row>
    <row r="985" spans="1:1" ht="15.75" hidden="1" customHeight="1">
      <c r="A985" s="222"/>
    </row>
    <row r="986" spans="1:1" ht="15.75" hidden="1" customHeight="1">
      <c r="A986" s="222"/>
    </row>
    <row r="987" spans="1:1" ht="15.75" hidden="1" customHeight="1">
      <c r="A987" s="222"/>
    </row>
    <row r="988" spans="1:1" ht="15.75" hidden="1" customHeight="1">
      <c r="A988" s="222"/>
    </row>
    <row r="989" spans="1:1" ht="15.75" hidden="1" customHeight="1">
      <c r="A989" s="222"/>
    </row>
    <row r="990" spans="1:1" ht="15.75" hidden="1" customHeight="1">
      <c r="A990" s="222"/>
    </row>
    <row r="991" spans="1:1" ht="15.75" hidden="1" customHeight="1">
      <c r="A991" s="222"/>
    </row>
    <row r="992" spans="1:1" ht="15.75" hidden="1" customHeight="1">
      <c r="A992" s="222"/>
    </row>
    <row r="993" spans="1:1" ht="15.75" hidden="1" customHeight="1">
      <c r="A993" s="222"/>
    </row>
    <row r="994" spans="1:1" ht="15.75" hidden="1" customHeight="1">
      <c r="A994" s="222"/>
    </row>
    <row r="995" spans="1:1" ht="15.75" hidden="1" customHeight="1">
      <c r="A995" s="222"/>
    </row>
    <row r="996" spans="1:1" ht="15.75" hidden="1" customHeight="1">
      <c r="A996" s="222"/>
    </row>
    <row r="997" spans="1:1" ht="15.75" hidden="1" customHeight="1">
      <c r="A997" s="222"/>
    </row>
    <row r="998" spans="1:1" ht="15.75" hidden="1" customHeight="1">
      <c r="A998" s="222"/>
    </row>
    <row r="999" spans="1:1" ht="15.75" hidden="1" customHeight="1">
      <c r="A999" s="222"/>
    </row>
    <row r="1000" spans="1:1" ht="15.75" hidden="1" customHeight="1">
      <c r="A1000" s="222"/>
    </row>
  </sheetData>
  <mergeCells count="73">
    <mergeCell ref="H49:H51"/>
    <mergeCell ref="I49:I51"/>
    <mergeCell ref="H32:H35"/>
    <mergeCell ref="I32:I35"/>
    <mergeCell ref="G37:G41"/>
    <mergeCell ref="H37:H41"/>
    <mergeCell ref="I37:I41"/>
    <mergeCell ref="H43:H47"/>
    <mergeCell ref="I43:I47"/>
    <mergeCell ref="E31:F31"/>
    <mergeCell ref="E32:F32"/>
    <mergeCell ref="G32:G35"/>
    <mergeCell ref="G43:G47"/>
    <mergeCell ref="G49:G51"/>
    <mergeCell ref="E22:F22"/>
    <mergeCell ref="G22:G30"/>
    <mergeCell ref="H22:H30"/>
    <mergeCell ref="I22:I30"/>
    <mergeCell ref="E23:F23"/>
    <mergeCell ref="E30:F30"/>
    <mergeCell ref="E24:F24"/>
    <mergeCell ref="E25:F25"/>
    <mergeCell ref="A1:B1"/>
    <mergeCell ref="C2:E4"/>
    <mergeCell ref="A3:B3"/>
    <mergeCell ref="A4:B4"/>
    <mergeCell ref="A6:A20"/>
    <mergeCell ref="B6:B20"/>
    <mergeCell ref="C17:D17"/>
    <mergeCell ref="E18:F18"/>
    <mergeCell ref="E20:F20"/>
    <mergeCell ref="G6:G20"/>
    <mergeCell ref="H6:H20"/>
    <mergeCell ref="I6:I20"/>
    <mergeCell ref="C6:D6"/>
    <mergeCell ref="E7:F7"/>
    <mergeCell ref="E8:F8"/>
    <mergeCell ref="E50:F50"/>
    <mergeCell ref="E51:F51"/>
    <mergeCell ref="E33:F33"/>
    <mergeCell ref="C34:D34"/>
    <mergeCell ref="E34:F34"/>
    <mergeCell ref="C48:D48"/>
    <mergeCell ref="E48:F48"/>
    <mergeCell ref="E49:F49"/>
    <mergeCell ref="C50:D50"/>
    <mergeCell ref="E44:F44"/>
    <mergeCell ref="C45:D45"/>
    <mergeCell ref="E35:F35"/>
    <mergeCell ref="C36:D36"/>
    <mergeCell ref="E36:F36"/>
    <mergeCell ref="C40:D40"/>
    <mergeCell ref="C42:D42"/>
    <mergeCell ref="E42:F42"/>
    <mergeCell ref="E43:F43"/>
    <mergeCell ref="A48:A51"/>
    <mergeCell ref="B48:B51"/>
    <mergeCell ref="C7:C16"/>
    <mergeCell ref="C18:C20"/>
    <mergeCell ref="A21:A47"/>
    <mergeCell ref="C22:C26"/>
    <mergeCell ref="C28:C30"/>
    <mergeCell ref="C32:C33"/>
    <mergeCell ref="C37:C39"/>
    <mergeCell ref="C21:D21"/>
    <mergeCell ref="C27:D27"/>
    <mergeCell ref="C31:D31"/>
    <mergeCell ref="B31:B35"/>
    <mergeCell ref="B36:B41"/>
    <mergeCell ref="B21:B30"/>
    <mergeCell ref="B42:B47"/>
    <mergeCell ref="C43:C44"/>
    <mergeCell ref="C46:C47"/>
  </mergeCells>
  <conditionalFormatting sqref="C7 C18 C22 C28:C30 C32 C35 C37:C39 C41 C43 C46:C47 C49 C51">
    <cfRule type="containsBlanks" dxfId="120" priority="1">
      <formula>LEN(TRIM(C7))=0</formula>
    </cfRule>
  </conditionalFormatting>
  <conditionalFormatting sqref="E7">
    <cfRule type="cellIs" dxfId="119" priority="2" operator="equal">
      <formula>"sim"</formula>
    </cfRule>
  </conditionalFormatting>
  <conditionalFormatting sqref="E7">
    <cfRule type="cellIs" dxfId="118" priority="3" operator="equal">
      <formula>"não"</formula>
    </cfRule>
  </conditionalFormatting>
  <conditionalFormatting sqref="C7 E7:E16 C18 E18:E20 C22 E22:E26 C28:C30 E28:E30 C32 E32:E33 C35 E35 C37:C39 E37:E49 C41 C43 C46:C47 C49 C51 E51:E53">
    <cfRule type="cellIs" dxfId="117" priority="4" operator="equal">
      <formula>"SIM"</formula>
    </cfRule>
  </conditionalFormatting>
  <conditionalFormatting sqref="C7 E7:E16 C18 E18:E20 C22 E22:E26 C28:C30 E28:E30 C32 E32:E33 C35 E35 C37:C39 E37:E49 C41 C43 C46:C47 C49 C51 E51:E53">
    <cfRule type="cellIs" dxfId="116" priority="5" operator="equal">
      <formula>"NÃO"</formula>
    </cfRule>
  </conditionalFormatting>
  <conditionalFormatting sqref="F17">
    <cfRule type="cellIs" dxfId="115" priority="6" operator="equal">
      <formula>"sim"</formula>
    </cfRule>
  </conditionalFormatting>
  <conditionalFormatting sqref="F17">
    <cfRule type="cellIs" dxfId="114" priority="7" operator="equal">
      <formula>"não"</formula>
    </cfRule>
  </conditionalFormatting>
  <conditionalFormatting sqref="E18">
    <cfRule type="cellIs" dxfId="113" priority="8" operator="equal">
      <formula>"sim"</formula>
    </cfRule>
  </conditionalFormatting>
  <conditionalFormatting sqref="E18">
    <cfRule type="cellIs" dxfId="112" priority="9" operator="equal">
      <formula>"não"</formula>
    </cfRule>
  </conditionalFormatting>
  <conditionalFormatting sqref="E19:E20">
    <cfRule type="cellIs" dxfId="111" priority="10" operator="equal">
      <formula>"sim"</formula>
    </cfRule>
  </conditionalFormatting>
  <conditionalFormatting sqref="E19:E20">
    <cfRule type="cellIs" dxfId="110" priority="11" operator="equal">
      <formula>"não"</formula>
    </cfRule>
  </conditionalFormatting>
  <conditionalFormatting sqref="F21">
    <cfRule type="cellIs" dxfId="109" priority="12" operator="equal">
      <formula>"sim"</formula>
    </cfRule>
  </conditionalFormatting>
  <conditionalFormatting sqref="F21">
    <cfRule type="cellIs" dxfId="108" priority="13" operator="equal">
      <formula>"não"</formula>
    </cfRule>
  </conditionalFormatting>
  <conditionalFormatting sqref="E28:E30">
    <cfRule type="cellIs" dxfId="107" priority="14" operator="equal">
      <formula>"sim"</formula>
    </cfRule>
  </conditionalFormatting>
  <conditionalFormatting sqref="E28:E30">
    <cfRule type="cellIs" dxfId="106" priority="15" operator="equal">
      <formula>"não"</formula>
    </cfRule>
  </conditionalFormatting>
  <conditionalFormatting sqref="E32">
    <cfRule type="cellIs" dxfId="105" priority="16" operator="equal">
      <formula>"sim"</formula>
    </cfRule>
  </conditionalFormatting>
  <conditionalFormatting sqref="E32">
    <cfRule type="cellIs" dxfId="104" priority="17" operator="equal">
      <formula>"não"</formula>
    </cfRule>
  </conditionalFormatting>
  <conditionalFormatting sqref="E33">
    <cfRule type="cellIs" dxfId="103" priority="18" operator="equal">
      <formula>"sim"</formula>
    </cfRule>
  </conditionalFormatting>
  <conditionalFormatting sqref="E33">
    <cfRule type="cellIs" dxfId="102" priority="19" operator="equal">
      <formula>"não"</formula>
    </cfRule>
  </conditionalFormatting>
  <dataValidations count="1">
    <dataValidation type="list" allowBlank="1" showErrorMessage="1" sqref="E17 E21 E27 E31 E34" xr:uid="{00000000-0002-0000-0B00-000000000000}">
      <formula1>$AA$6:$AA$8</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B00-000001000000}">
          <x14:formula1>
            <xm:f>'KPA 2.1'!$J$14:$J$20</xm:f>
          </x14:formula1>
          <xm:sqref>E7:E8 E9:F16 C18 E18 E19:F19 E20 C22 E22:E25 E26:F26 C28 E28:F29 E30 C32 E32:E33 C35 E35 C37 C41 E37:F41 C43 E43:E44 C46 E45:F47 C49 E49 C51 E51 C53 E52:F53</xm:sqref>
        </x14:dataValidation>
        <x14:dataValidation type="list" allowBlank="1" showInputMessage="1" showErrorMessage="1" prompt="Seleciona o valor na seta ao lado" xr:uid="{00000000-0002-0000-0B00-000002000000}">
          <x14:formula1>
            <xm:f>'KPA 2.1'!$J$14:$J$20</xm:f>
          </x14:formula1>
          <xm:sqref>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AB986"/>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34.85546875" customWidth="1"/>
    <col min="3" max="3" width="18.140625" customWidth="1"/>
    <col min="4" max="4" width="79.5703125"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8" width="8.7109375" hidden="1" customWidth="1"/>
  </cols>
  <sheetData>
    <row r="1" spans="1:28" ht="15.75" customHeight="1">
      <c r="A1" s="445" t="s">
        <v>503</v>
      </c>
      <c r="B1" s="367"/>
      <c r="C1" s="223"/>
      <c r="D1" s="223"/>
      <c r="E1" s="223"/>
      <c r="F1" s="76"/>
      <c r="G1" s="76"/>
      <c r="H1" s="78"/>
      <c r="I1" s="79"/>
      <c r="J1" s="177"/>
      <c r="K1" s="178"/>
      <c r="L1" s="178"/>
      <c r="M1" s="178"/>
      <c r="N1" s="178"/>
      <c r="O1" s="178"/>
      <c r="P1" s="178"/>
      <c r="Q1" s="178"/>
      <c r="R1" s="178"/>
      <c r="S1" s="178"/>
      <c r="T1" s="178"/>
      <c r="U1" s="178"/>
      <c r="V1" s="178"/>
      <c r="W1" s="178"/>
      <c r="X1" s="178"/>
      <c r="Y1" s="178"/>
      <c r="Z1" s="178"/>
      <c r="AA1" s="178"/>
      <c r="AB1" s="178"/>
    </row>
    <row r="2" spans="1:28" ht="15.75" customHeight="1" outlineLevel="1">
      <c r="A2" s="346" t="s">
        <v>45</v>
      </c>
      <c r="B2" s="367"/>
      <c r="C2" s="283" t="s">
        <v>504</v>
      </c>
      <c r="D2" s="367"/>
      <c r="E2" s="367"/>
      <c r="F2" s="367"/>
      <c r="G2" s="367"/>
      <c r="H2" s="78"/>
      <c r="I2" s="79"/>
      <c r="J2" s="177"/>
      <c r="K2" s="178"/>
      <c r="L2" s="178"/>
      <c r="M2" s="178"/>
      <c r="N2" s="178"/>
      <c r="O2" s="178"/>
      <c r="P2" s="178"/>
      <c r="Q2" s="178"/>
      <c r="R2" s="178"/>
      <c r="S2" s="178"/>
      <c r="T2" s="178"/>
      <c r="U2" s="178"/>
      <c r="V2" s="178"/>
      <c r="W2" s="178"/>
      <c r="X2" s="178"/>
      <c r="Y2" s="178"/>
      <c r="Z2" s="178"/>
      <c r="AA2" s="178"/>
      <c r="AB2" s="178"/>
    </row>
    <row r="3" spans="1:28" ht="16.5" hidden="1" customHeight="1" outlineLevel="1">
      <c r="A3" s="351"/>
      <c r="B3" s="367"/>
      <c r="C3" s="367"/>
      <c r="D3" s="367"/>
      <c r="E3" s="367"/>
      <c r="F3" s="367"/>
      <c r="G3" s="367"/>
      <c r="H3" s="78"/>
      <c r="I3" s="79"/>
      <c r="J3" s="177"/>
      <c r="K3" s="178"/>
      <c r="L3" s="178"/>
      <c r="M3" s="178"/>
      <c r="N3" s="178"/>
      <c r="O3" s="178"/>
      <c r="P3" s="178"/>
      <c r="Q3" s="178"/>
      <c r="R3" s="178"/>
      <c r="S3" s="178"/>
      <c r="T3" s="178"/>
      <c r="U3" s="178"/>
      <c r="V3" s="178"/>
      <c r="W3" s="178"/>
      <c r="X3" s="178"/>
      <c r="Y3" s="178"/>
      <c r="Z3" s="178"/>
      <c r="AA3" s="178"/>
      <c r="AB3" s="178"/>
    </row>
    <row r="4" spans="1:28" ht="138" customHeight="1" outlineLevel="1">
      <c r="A4" s="352" t="s">
        <v>505</v>
      </c>
      <c r="B4" s="367"/>
      <c r="C4" s="367"/>
      <c r="D4" s="367"/>
      <c r="E4" s="367"/>
      <c r="F4" s="367"/>
      <c r="G4" s="367"/>
      <c r="H4" s="78"/>
      <c r="I4" s="79"/>
      <c r="J4" s="177"/>
      <c r="K4" s="178"/>
      <c r="L4" s="178"/>
      <c r="M4" s="178"/>
      <c r="N4" s="178"/>
      <c r="O4" s="178"/>
      <c r="P4" s="178"/>
      <c r="Q4" s="178"/>
      <c r="R4" s="178"/>
      <c r="S4" s="178"/>
      <c r="T4" s="178"/>
      <c r="U4" s="178"/>
      <c r="V4" s="178"/>
      <c r="W4" s="178"/>
      <c r="X4" s="178"/>
      <c r="Y4" s="178"/>
      <c r="Z4" s="178"/>
      <c r="AA4" s="178"/>
      <c r="AB4" s="178"/>
    </row>
    <row r="5" spans="1:28"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c r="AB5" s="87"/>
    </row>
    <row r="6" spans="1:28">
      <c r="A6" s="285" t="s">
        <v>506</v>
      </c>
      <c r="B6" s="279" t="s">
        <v>507</v>
      </c>
      <c r="C6" s="280" t="s">
        <v>101</v>
      </c>
      <c r="D6" s="400"/>
      <c r="E6" s="97"/>
      <c r="F6" s="142"/>
      <c r="G6" s="294"/>
      <c r="H6" s="294"/>
      <c r="I6" s="294"/>
      <c r="J6" s="143"/>
      <c r="K6" s="90"/>
      <c r="L6" s="90"/>
      <c r="M6" s="90"/>
      <c r="N6" s="90"/>
      <c r="O6" s="90"/>
      <c r="P6" s="90"/>
      <c r="Q6" s="90"/>
      <c r="R6" s="90"/>
      <c r="S6" s="90"/>
      <c r="T6" s="90"/>
      <c r="U6" s="90"/>
      <c r="V6" s="90"/>
      <c r="W6" s="90"/>
      <c r="X6" s="90"/>
      <c r="Y6" s="90"/>
      <c r="Z6" s="90"/>
      <c r="AA6" s="90" t="s">
        <v>110</v>
      </c>
      <c r="AB6" s="90"/>
    </row>
    <row r="7" spans="1:28" ht="27.75" customHeight="1">
      <c r="A7" s="401"/>
      <c r="B7" s="402"/>
      <c r="C7" s="281"/>
      <c r="D7" s="92" t="s">
        <v>508</v>
      </c>
      <c r="E7" s="288"/>
      <c r="F7" s="408"/>
      <c r="G7" s="403"/>
      <c r="H7" s="403"/>
      <c r="I7" s="403"/>
      <c r="J7" s="143"/>
      <c r="K7" s="90"/>
      <c r="L7" s="90"/>
      <c r="M7" s="90"/>
      <c r="N7" s="90"/>
      <c r="O7" s="90"/>
      <c r="P7" s="90"/>
      <c r="Q7" s="90"/>
      <c r="R7" s="90"/>
      <c r="S7" s="90"/>
      <c r="T7" s="90"/>
      <c r="U7" s="90"/>
      <c r="V7" s="90"/>
      <c r="W7" s="90"/>
      <c r="X7" s="90"/>
      <c r="Y7" s="90"/>
      <c r="Z7" s="90"/>
      <c r="AA7" s="90"/>
      <c r="AB7" s="90"/>
    </row>
    <row r="8" spans="1:28">
      <c r="A8" s="401"/>
      <c r="B8" s="402"/>
      <c r="C8" s="404"/>
      <c r="D8" s="92" t="s">
        <v>509</v>
      </c>
      <c r="E8" s="288"/>
      <c r="F8" s="408"/>
      <c r="G8" s="403"/>
      <c r="H8" s="403"/>
      <c r="I8" s="403"/>
      <c r="J8" s="143"/>
      <c r="K8" s="90"/>
      <c r="L8" s="90"/>
      <c r="M8" s="90"/>
      <c r="N8" s="90"/>
      <c r="O8" s="90"/>
      <c r="P8" s="90"/>
      <c r="Q8" s="90"/>
      <c r="R8" s="90"/>
      <c r="S8" s="90"/>
      <c r="T8" s="90"/>
      <c r="U8" s="90"/>
      <c r="V8" s="90"/>
      <c r="W8" s="90"/>
      <c r="X8" s="90"/>
      <c r="Y8" s="90"/>
      <c r="Z8" s="90"/>
      <c r="AA8" s="90"/>
      <c r="AB8" s="90"/>
    </row>
    <row r="9" spans="1:28" ht="27.75" customHeight="1">
      <c r="A9" s="401"/>
      <c r="B9" s="402"/>
      <c r="C9" s="404"/>
      <c r="D9" s="92" t="s">
        <v>510</v>
      </c>
      <c r="E9" s="180"/>
      <c r="F9" s="180"/>
      <c r="G9" s="403"/>
      <c r="H9" s="403"/>
      <c r="I9" s="403"/>
      <c r="J9" s="143"/>
      <c r="K9" s="90"/>
      <c r="L9" s="90"/>
      <c r="M9" s="90"/>
      <c r="N9" s="90"/>
      <c r="O9" s="90"/>
      <c r="P9" s="90"/>
      <c r="Q9" s="90"/>
      <c r="R9" s="90"/>
      <c r="S9" s="90"/>
      <c r="T9" s="90"/>
      <c r="U9" s="90"/>
      <c r="V9" s="90"/>
      <c r="W9" s="90"/>
      <c r="X9" s="90"/>
      <c r="Y9" s="90"/>
      <c r="Z9" s="90"/>
      <c r="AA9" s="90"/>
      <c r="AB9" s="90"/>
    </row>
    <row r="10" spans="1:28" ht="27.75" customHeight="1">
      <c r="A10" s="401"/>
      <c r="B10" s="402"/>
      <c r="C10" s="404"/>
      <c r="D10" s="92" t="s">
        <v>511</v>
      </c>
      <c r="E10" s="180"/>
      <c r="F10" s="180"/>
      <c r="G10" s="403"/>
      <c r="H10" s="403"/>
      <c r="I10" s="403"/>
      <c r="J10" s="143"/>
      <c r="K10" s="90"/>
      <c r="L10" s="90"/>
      <c r="M10" s="90"/>
      <c r="N10" s="90"/>
      <c r="O10" s="90"/>
      <c r="P10" s="90"/>
      <c r="Q10" s="90"/>
      <c r="R10" s="90"/>
      <c r="S10" s="90"/>
      <c r="T10" s="90"/>
      <c r="U10" s="90"/>
      <c r="V10" s="90"/>
      <c r="W10" s="90"/>
      <c r="X10" s="90"/>
      <c r="Y10" s="90"/>
      <c r="Z10" s="90"/>
      <c r="AA10" s="90"/>
      <c r="AB10" s="90"/>
    </row>
    <row r="11" spans="1:28" ht="27.75" customHeight="1">
      <c r="A11" s="401"/>
      <c r="B11" s="402"/>
      <c r="C11" s="404"/>
      <c r="D11" s="92" t="s">
        <v>512</v>
      </c>
      <c r="E11" s="180"/>
      <c r="F11" s="180"/>
      <c r="G11" s="403"/>
      <c r="H11" s="403"/>
      <c r="I11" s="403"/>
      <c r="J11" s="143"/>
      <c r="K11" s="90"/>
      <c r="L11" s="90"/>
      <c r="M11" s="90"/>
      <c r="N11" s="90"/>
      <c r="O11" s="90"/>
      <c r="P11" s="90"/>
      <c r="Q11" s="90"/>
      <c r="R11" s="90"/>
      <c r="S11" s="90"/>
      <c r="T11" s="90"/>
      <c r="U11" s="90"/>
      <c r="V11" s="90"/>
      <c r="W11" s="90"/>
      <c r="X11" s="90"/>
      <c r="Y11" s="90"/>
      <c r="Z11" s="90"/>
      <c r="AA11" s="90"/>
      <c r="AB11" s="90"/>
    </row>
    <row r="12" spans="1:28" ht="27.75" customHeight="1">
      <c r="A12" s="401"/>
      <c r="B12" s="402"/>
      <c r="C12" s="404"/>
      <c r="D12" s="92" t="s">
        <v>513</v>
      </c>
      <c r="E12" s="180"/>
      <c r="F12" s="180"/>
      <c r="G12" s="403"/>
      <c r="H12" s="403"/>
      <c r="I12" s="403"/>
      <c r="J12" s="143"/>
      <c r="K12" s="90"/>
      <c r="L12" s="90"/>
      <c r="M12" s="90"/>
      <c r="N12" s="90"/>
      <c r="O12" s="90"/>
      <c r="P12" s="90"/>
      <c r="Q12" s="90"/>
      <c r="R12" s="90"/>
      <c r="S12" s="90"/>
      <c r="T12" s="90"/>
      <c r="U12" s="90"/>
      <c r="V12" s="90"/>
      <c r="W12" s="90"/>
      <c r="X12" s="90"/>
      <c r="Y12" s="90"/>
      <c r="Z12" s="90"/>
      <c r="AA12" s="90"/>
      <c r="AB12" s="90"/>
    </row>
    <row r="13" spans="1:28" ht="27.75" customHeight="1">
      <c r="A13" s="401"/>
      <c r="B13" s="402"/>
      <c r="C13" s="404"/>
      <c r="D13" s="92" t="s">
        <v>514</v>
      </c>
      <c r="E13" s="180"/>
      <c r="F13" s="180"/>
      <c r="G13" s="403"/>
      <c r="H13" s="403"/>
      <c r="I13" s="403"/>
      <c r="J13" s="143"/>
      <c r="K13" s="90"/>
      <c r="L13" s="90"/>
      <c r="M13" s="90"/>
      <c r="N13" s="90"/>
      <c r="O13" s="90"/>
      <c r="P13" s="90"/>
      <c r="Q13" s="90"/>
      <c r="R13" s="90"/>
      <c r="S13" s="90"/>
      <c r="T13" s="90"/>
      <c r="U13" s="90"/>
      <c r="V13" s="90"/>
      <c r="W13" s="90"/>
      <c r="X13" s="90"/>
      <c r="Y13" s="90"/>
      <c r="Z13" s="90"/>
      <c r="AA13" s="90"/>
      <c r="AB13" s="90"/>
    </row>
    <row r="14" spans="1:28" ht="27.75" customHeight="1">
      <c r="A14" s="401"/>
      <c r="B14" s="402"/>
      <c r="C14" s="404"/>
      <c r="D14" s="92" t="s">
        <v>515</v>
      </c>
      <c r="E14" s="180"/>
      <c r="F14" s="180"/>
      <c r="G14" s="403"/>
      <c r="H14" s="403"/>
      <c r="I14" s="403"/>
      <c r="J14" s="143"/>
      <c r="K14" s="90"/>
      <c r="L14" s="90"/>
      <c r="M14" s="90"/>
      <c r="N14" s="90"/>
      <c r="O14" s="90"/>
      <c r="P14" s="90"/>
      <c r="Q14" s="90"/>
      <c r="R14" s="90"/>
      <c r="S14" s="90"/>
      <c r="T14" s="90"/>
      <c r="U14" s="90"/>
      <c r="V14" s="90"/>
      <c r="W14" s="90"/>
      <c r="X14" s="90"/>
      <c r="Y14" s="90"/>
      <c r="Z14" s="90"/>
      <c r="AA14" s="90"/>
      <c r="AB14" s="90"/>
    </row>
    <row r="15" spans="1:28" ht="27.75" customHeight="1">
      <c r="A15" s="401"/>
      <c r="B15" s="402"/>
      <c r="C15" s="404"/>
      <c r="D15" s="92" t="s">
        <v>516</v>
      </c>
      <c r="E15" s="180"/>
      <c r="F15" s="180"/>
      <c r="G15" s="403"/>
      <c r="H15" s="403"/>
      <c r="I15" s="403"/>
      <c r="J15" s="143"/>
      <c r="K15" s="90"/>
      <c r="L15" s="90"/>
      <c r="M15" s="90"/>
      <c r="N15" s="90"/>
      <c r="O15" s="90"/>
      <c r="P15" s="90"/>
      <c r="Q15" s="90"/>
      <c r="R15" s="90"/>
      <c r="S15" s="90"/>
      <c r="T15" s="90"/>
      <c r="U15" s="90"/>
      <c r="V15" s="90"/>
      <c r="W15" s="90"/>
      <c r="X15" s="90"/>
      <c r="Y15" s="90"/>
      <c r="Z15" s="90"/>
      <c r="AA15" s="90"/>
      <c r="AB15" s="90"/>
    </row>
    <row r="16" spans="1:28" ht="27.75" customHeight="1">
      <c r="A16" s="401"/>
      <c r="B16" s="402"/>
      <c r="C16" s="405"/>
      <c r="D16" s="92" t="s">
        <v>517</v>
      </c>
      <c r="E16" s="180"/>
      <c r="F16" s="180"/>
      <c r="G16" s="403"/>
      <c r="H16" s="403"/>
      <c r="I16" s="403"/>
      <c r="J16" s="143"/>
      <c r="K16" s="90"/>
      <c r="L16" s="90"/>
      <c r="M16" s="90"/>
      <c r="N16" s="90"/>
      <c r="O16" s="90"/>
      <c r="P16" s="90"/>
      <c r="Q16" s="90"/>
      <c r="R16" s="90"/>
      <c r="S16" s="90"/>
      <c r="T16" s="90"/>
      <c r="U16" s="90"/>
      <c r="V16" s="90"/>
      <c r="W16" s="90"/>
      <c r="X16" s="90"/>
      <c r="Y16" s="90"/>
      <c r="Z16" s="90"/>
      <c r="AA16" s="90"/>
      <c r="AB16" s="90"/>
    </row>
    <row r="17" spans="1:28">
      <c r="A17" s="401"/>
      <c r="B17" s="402"/>
      <c r="C17" s="278" t="s">
        <v>106</v>
      </c>
      <c r="D17" s="421"/>
      <c r="E17" s="181"/>
      <c r="F17" s="148"/>
      <c r="G17" s="403"/>
      <c r="H17" s="403"/>
      <c r="I17" s="403"/>
      <c r="J17" s="143"/>
      <c r="K17" s="90"/>
      <c r="L17" s="90"/>
      <c r="M17" s="90"/>
      <c r="N17" s="90"/>
      <c r="O17" s="90"/>
      <c r="P17" s="90"/>
      <c r="Q17" s="90"/>
      <c r="R17" s="90"/>
      <c r="S17" s="90"/>
      <c r="T17" s="90"/>
      <c r="U17" s="90"/>
      <c r="V17" s="90"/>
      <c r="W17" s="90"/>
      <c r="X17" s="90"/>
      <c r="Y17" s="90"/>
      <c r="Z17" s="90"/>
      <c r="AA17" s="90"/>
      <c r="AB17" s="90"/>
    </row>
    <row r="18" spans="1:28" ht="15.75" customHeight="1">
      <c r="A18" s="401"/>
      <c r="B18" s="402"/>
      <c r="C18" s="281"/>
      <c r="D18" s="92" t="s">
        <v>518</v>
      </c>
      <c r="E18" s="288"/>
      <c r="F18" s="408"/>
      <c r="G18" s="403"/>
      <c r="H18" s="403"/>
      <c r="I18" s="403"/>
      <c r="J18" s="143"/>
      <c r="K18" s="90"/>
      <c r="L18" s="90"/>
      <c r="M18" s="90"/>
      <c r="N18" s="90"/>
      <c r="O18" s="90"/>
      <c r="P18" s="90"/>
      <c r="Q18" s="90"/>
      <c r="R18" s="90"/>
      <c r="S18" s="90"/>
      <c r="T18" s="90"/>
      <c r="U18" s="90"/>
      <c r="V18" s="90"/>
      <c r="W18" s="90"/>
      <c r="X18" s="90"/>
      <c r="Y18" s="90"/>
      <c r="Z18" s="90"/>
      <c r="AA18" s="90"/>
      <c r="AB18" s="90"/>
    </row>
    <row r="19" spans="1:28" ht="29.25" customHeight="1">
      <c r="A19" s="401"/>
      <c r="B19" s="402"/>
      <c r="C19" s="404"/>
      <c r="D19" s="92" t="s">
        <v>519</v>
      </c>
      <c r="E19" s="102"/>
      <c r="F19" s="102"/>
      <c r="G19" s="403"/>
      <c r="H19" s="403"/>
      <c r="I19" s="403"/>
      <c r="J19" s="143"/>
      <c r="K19" s="90"/>
      <c r="L19" s="90"/>
      <c r="M19" s="90"/>
      <c r="N19" s="90"/>
      <c r="O19" s="90"/>
      <c r="P19" s="90"/>
      <c r="Q19" s="90"/>
      <c r="R19" s="90"/>
      <c r="S19" s="90"/>
      <c r="T19" s="90"/>
      <c r="U19" s="90"/>
      <c r="V19" s="90"/>
      <c r="W19" s="90"/>
      <c r="X19" s="90"/>
      <c r="Y19" s="90"/>
      <c r="Z19" s="90"/>
      <c r="AA19" s="90"/>
      <c r="AB19" s="90"/>
    </row>
    <row r="20" spans="1:28" ht="28.5" customHeight="1">
      <c r="A20" s="401"/>
      <c r="B20" s="406"/>
      <c r="C20" s="405"/>
      <c r="D20" s="92" t="s">
        <v>520</v>
      </c>
      <c r="E20" s="288"/>
      <c r="F20" s="408"/>
      <c r="G20" s="403"/>
      <c r="H20" s="403"/>
      <c r="I20" s="403"/>
      <c r="J20" s="143"/>
      <c r="K20" s="90"/>
      <c r="L20" s="90"/>
      <c r="M20" s="90"/>
      <c r="N20" s="90"/>
      <c r="O20" s="90"/>
      <c r="P20" s="90"/>
      <c r="Q20" s="90"/>
      <c r="R20" s="90"/>
      <c r="S20" s="90"/>
      <c r="T20" s="90"/>
      <c r="U20" s="90"/>
      <c r="V20" s="90"/>
      <c r="W20" s="90"/>
      <c r="X20" s="90"/>
      <c r="Y20" s="90"/>
      <c r="Z20" s="90"/>
      <c r="AA20" s="90"/>
      <c r="AB20" s="90"/>
    </row>
    <row r="21" spans="1:28" ht="15.75" customHeight="1">
      <c r="A21" s="401"/>
      <c r="B21" s="279" t="s">
        <v>521</v>
      </c>
      <c r="C21" s="280" t="s">
        <v>101</v>
      </c>
      <c r="D21" s="400"/>
      <c r="E21" s="182"/>
      <c r="F21" s="152" t="s">
        <v>110</v>
      </c>
      <c r="G21" s="99"/>
      <c r="H21" s="99"/>
      <c r="I21" s="99"/>
      <c r="J21" s="154"/>
      <c r="K21" s="108"/>
      <c r="L21" s="108"/>
      <c r="M21" s="108"/>
      <c r="N21" s="108"/>
      <c r="O21" s="108"/>
      <c r="P21" s="108"/>
      <c r="Q21" s="108"/>
      <c r="R21" s="108"/>
      <c r="S21" s="108"/>
      <c r="T21" s="108"/>
      <c r="U21" s="108"/>
      <c r="V21" s="108"/>
      <c r="W21" s="108"/>
      <c r="X21" s="108"/>
      <c r="Y21" s="108"/>
      <c r="Z21" s="108"/>
      <c r="AA21" s="108"/>
      <c r="AB21" s="108"/>
    </row>
    <row r="22" spans="1:28" ht="42.75" customHeight="1">
      <c r="A22" s="401"/>
      <c r="B22" s="402"/>
      <c r="C22" s="128"/>
      <c r="D22" s="92" t="s">
        <v>522</v>
      </c>
      <c r="E22" s="288"/>
      <c r="F22" s="408"/>
      <c r="G22" s="294"/>
      <c r="H22" s="294"/>
      <c r="I22" s="294"/>
      <c r="J22" s="154"/>
      <c r="K22" s="108"/>
      <c r="L22" s="108"/>
      <c r="M22" s="108"/>
      <c r="N22" s="108"/>
      <c r="O22" s="108"/>
      <c r="P22" s="108"/>
      <c r="Q22" s="108"/>
      <c r="R22" s="108"/>
      <c r="S22" s="108"/>
      <c r="T22" s="108"/>
      <c r="U22" s="108"/>
      <c r="V22" s="108"/>
      <c r="W22" s="108"/>
      <c r="X22" s="108"/>
      <c r="Y22" s="108"/>
      <c r="Z22" s="108"/>
      <c r="AA22" s="108"/>
      <c r="AB22" s="108"/>
    </row>
    <row r="23" spans="1:28" ht="17.25" customHeight="1">
      <c r="A23" s="401"/>
      <c r="B23" s="402"/>
      <c r="C23" s="278" t="s">
        <v>106</v>
      </c>
      <c r="D23" s="421"/>
      <c r="E23" s="183"/>
      <c r="F23" s="163"/>
      <c r="G23" s="403"/>
      <c r="H23" s="403"/>
      <c r="I23" s="403"/>
      <c r="J23" s="154"/>
      <c r="K23" s="108"/>
      <c r="L23" s="108"/>
      <c r="M23" s="108"/>
      <c r="N23" s="108"/>
      <c r="O23" s="108"/>
      <c r="P23" s="108"/>
      <c r="Q23" s="108"/>
      <c r="R23" s="108"/>
      <c r="S23" s="108"/>
      <c r="T23" s="108"/>
      <c r="U23" s="108"/>
      <c r="V23" s="108"/>
      <c r="W23" s="108"/>
      <c r="X23" s="108"/>
      <c r="Y23" s="108"/>
      <c r="Z23" s="108"/>
      <c r="AA23" s="108"/>
      <c r="AB23" s="108"/>
    </row>
    <row r="24" spans="1:28" ht="27.75" customHeight="1">
      <c r="A24" s="401"/>
      <c r="B24" s="406"/>
      <c r="C24" s="128"/>
      <c r="D24" s="92" t="s">
        <v>523</v>
      </c>
      <c r="E24" s="288"/>
      <c r="F24" s="408"/>
      <c r="G24" s="403"/>
      <c r="H24" s="403"/>
      <c r="I24" s="403"/>
      <c r="J24" s="154"/>
      <c r="K24" s="108"/>
      <c r="L24" s="108"/>
      <c r="M24" s="108"/>
      <c r="N24" s="108"/>
      <c r="O24" s="108"/>
      <c r="P24" s="108"/>
      <c r="Q24" s="108"/>
      <c r="R24" s="108"/>
      <c r="S24" s="108"/>
      <c r="T24" s="108"/>
      <c r="U24" s="108"/>
      <c r="V24" s="108"/>
      <c r="W24" s="108"/>
      <c r="X24" s="108"/>
      <c r="Y24" s="108"/>
      <c r="Z24" s="108"/>
      <c r="AA24" s="108"/>
      <c r="AB24" s="108"/>
    </row>
    <row r="25" spans="1:28" ht="15.75" customHeight="1">
      <c r="A25" s="401"/>
      <c r="B25" s="279" t="s">
        <v>524</v>
      </c>
      <c r="C25" s="280" t="s">
        <v>101</v>
      </c>
      <c r="D25" s="400"/>
      <c r="E25" s="324"/>
      <c r="F25" s="414"/>
      <c r="G25" s="99"/>
      <c r="H25" s="99"/>
      <c r="I25" s="99"/>
      <c r="J25" s="154"/>
      <c r="K25" s="108"/>
      <c r="L25" s="108"/>
      <c r="M25" s="108"/>
      <c r="N25" s="108"/>
      <c r="O25" s="108"/>
      <c r="P25" s="108"/>
      <c r="Q25" s="108"/>
      <c r="R25" s="108"/>
      <c r="S25" s="108"/>
      <c r="T25" s="108"/>
      <c r="U25" s="108"/>
      <c r="V25" s="108"/>
      <c r="W25" s="108"/>
      <c r="X25" s="108"/>
      <c r="Y25" s="108"/>
      <c r="Z25" s="108"/>
      <c r="AA25" s="108"/>
      <c r="AB25" s="108"/>
    </row>
    <row r="26" spans="1:28" ht="15.75" customHeight="1">
      <c r="A26" s="401"/>
      <c r="B26" s="402"/>
      <c r="C26" s="281"/>
      <c r="D26" s="92" t="s">
        <v>525</v>
      </c>
      <c r="E26" s="288"/>
      <c r="F26" s="408"/>
      <c r="G26" s="295"/>
      <c r="H26" s="295"/>
      <c r="I26" s="295"/>
      <c r="J26" s="154"/>
      <c r="K26" s="108"/>
      <c r="L26" s="108"/>
      <c r="M26" s="108"/>
      <c r="N26" s="108"/>
      <c r="O26" s="108"/>
      <c r="P26" s="108"/>
      <c r="Q26" s="108"/>
      <c r="R26" s="108"/>
      <c r="S26" s="108"/>
      <c r="T26" s="108"/>
      <c r="U26" s="108"/>
      <c r="V26" s="108"/>
      <c r="W26" s="108"/>
      <c r="X26" s="108"/>
      <c r="Y26" s="108"/>
      <c r="Z26" s="108"/>
      <c r="AA26" s="108"/>
      <c r="AB26" s="108"/>
    </row>
    <row r="27" spans="1:28" ht="28.5" customHeight="1">
      <c r="A27" s="401"/>
      <c r="B27" s="402"/>
      <c r="C27" s="404"/>
      <c r="D27" s="92" t="s">
        <v>526</v>
      </c>
      <c r="E27" s="288"/>
      <c r="F27" s="408"/>
      <c r="G27" s="403"/>
      <c r="H27" s="403"/>
      <c r="I27" s="403"/>
      <c r="J27" s="154"/>
      <c r="K27" s="108"/>
      <c r="L27" s="108"/>
      <c r="M27" s="108"/>
      <c r="N27" s="108"/>
      <c r="O27" s="108"/>
      <c r="P27" s="108"/>
      <c r="Q27" s="108"/>
      <c r="R27" s="108"/>
      <c r="S27" s="108"/>
      <c r="T27" s="108"/>
      <c r="U27" s="108"/>
      <c r="V27" s="108"/>
      <c r="W27" s="108"/>
      <c r="X27" s="108"/>
      <c r="Y27" s="108"/>
      <c r="Z27" s="108"/>
      <c r="AA27" s="108"/>
      <c r="AB27" s="108"/>
    </row>
    <row r="28" spans="1:28" ht="27.75" customHeight="1">
      <c r="A28" s="401"/>
      <c r="B28" s="402"/>
      <c r="C28" s="404"/>
      <c r="D28" s="92" t="s">
        <v>527</v>
      </c>
      <c r="E28" s="288"/>
      <c r="F28" s="408"/>
      <c r="G28" s="403"/>
      <c r="H28" s="403"/>
      <c r="I28" s="403"/>
      <c r="J28" s="154"/>
      <c r="K28" s="108"/>
      <c r="L28" s="108"/>
      <c r="M28" s="108"/>
      <c r="N28" s="108"/>
      <c r="O28" s="108"/>
      <c r="P28" s="108"/>
      <c r="Q28" s="108"/>
      <c r="R28" s="108"/>
      <c r="S28" s="108"/>
      <c r="T28" s="108"/>
      <c r="U28" s="108"/>
      <c r="V28" s="108"/>
      <c r="W28" s="108"/>
      <c r="X28" s="108"/>
      <c r="Y28" s="108"/>
      <c r="Z28" s="108"/>
      <c r="AA28" s="108"/>
      <c r="AB28" s="108"/>
    </row>
    <row r="29" spans="1:28" ht="15.75" customHeight="1">
      <c r="A29" s="401"/>
      <c r="B29" s="402"/>
      <c r="C29" s="405"/>
      <c r="D29" s="92" t="s">
        <v>528</v>
      </c>
      <c r="E29" s="288"/>
      <c r="F29" s="408"/>
      <c r="G29" s="403"/>
      <c r="H29" s="403"/>
      <c r="I29" s="403"/>
      <c r="J29" s="154"/>
      <c r="K29" s="108"/>
      <c r="L29" s="108"/>
      <c r="M29" s="108"/>
      <c r="N29" s="108"/>
      <c r="O29" s="108"/>
      <c r="P29" s="108"/>
      <c r="Q29" s="108"/>
      <c r="R29" s="108"/>
      <c r="S29" s="108"/>
      <c r="T29" s="108"/>
      <c r="U29" s="108"/>
      <c r="V29" s="108"/>
      <c r="W29" s="108"/>
      <c r="X29" s="108"/>
      <c r="Y29" s="108"/>
      <c r="Z29" s="108"/>
      <c r="AA29" s="108"/>
      <c r="AB29" s="108"/>
    </row>
    <row r="30" spans="1:28" ht="15.75" customHeight="1">
      <c r="A30" s="401"/>
      <c r="B30" s="402"/>
      <c r="C30" s="278" t="s">
        <v>106</v>
      </c>
      <c r="D30" s="421"/>
      <c r="E30" s="322"/>
      <c r="F30" s="408"/>
      <c r="G30" s="403"/>
      <c r="H30" s="403"/>
      <c r="I30" s="403"/>
      <c r="J30" s="154"/>
      <c r="K30" s="108"/>
      <c r="L30" s="108"/>
      <c r="M30" s="108"/>
      <c r="N30" s="108"/>
      <c r="O30" s="108"/>
      <c r="P30" s="108"/>
      <c r="Q30" s="108"/>
      <c r="R30" s="108"/>
      <c r="S30" s="108"/>
      <c r="T30" s="108"/>
      <c r="U30" s="108"/>
      <c r="V30" s="108"/>
      <c r="W30" s="108"/>
      <c r="X30" s="108"/>
      <c r="Y30" s="108"/>
      <c r="Z30" s="108"/>
      <c r="AA30" s="108"/>
      <c r="AB30" s="108"/>
    </row>
    <row r="31" spans="1:28" ht="30.75" customHeight="1">
      <c r="A31" s="413"/>
      <c r="B31" s="427"/>
      <c r="C31" s="128"/>
      <c r="D31" s="92" t="s">
        <v>529</v>
      </c>
      <c r="E31" s="288"/>
      <c r="F31" s="408"/>
      <c r="G31" s="411"/>
      <c r="H31" s="411"/>
      <c r="I31" s="411"/>
      <c r="J31" s="17"/>
      <c r="K31" s="17"/>
      <c r="L31" s="17"/>
      <c r="M31" s="17"/>
      <c r="N31" s="17"/>
      <c r="O31" s="17"/>
      <c r="P31" s="17"/>
      <c r="Q31" s="17"/>
      <c r="R31" s="17"/>
      <c r="S31" s="17"/>
      <c r="T31" s="17"/>
      <c r="U31" s="17"/>
      <c r="V31" s="17"/>
      <c r="W31" s="17"/>
      <c r="X31" s="17"/>
      <c r="Y31" s="17"/>
      <c r="Z31" s="17"/>
      <c r="AA31" s="17"/>
      <c r="AB31" s="17"/>
    </row>
    <row r="32" spans="1:28" ht="15.75" customHeight="1">
      <c r="A32" s="333" t="s">
        <v>530</v>
      </c>
      <c r="B32" s="286" t="s">
        <v>531</v>
      </c>
      <c r="C32" s="280" t="s">
        <v>101</v>
      </c>
      <c r="D32" s="400"/>
      <c r="E32" s="321"/>
      <c r="F32" s="435"/>
      <c r="G32" s="99"/>
      <c r="H32" s="99"/>
      <c r="I32" s="99"/>
      <c r="J32" s="17"/>
      <c r="K32" s="17"/>
      <c r="L32" s="17"/>
      <c r="M32" s="17"/>
      <c r="N32" s="17"/>
      <c r="O32" s="17"/>
      <c r="P32" s="17"/>
      <c r="Q32" s="17"/>
      <c r="R32" s="17"/>
      <c r="S32" s="17"/>
      <c r="T32" s="17"/>
      <c r="U32" s="17"/>
      <c r="V32" s="17"/>
      <c r="W32" s="17"/>
      <c r="X32" s="17"/>
      <c r="Y32" s="17"/>
      <c r="Z32" s="17"/>
      <c r="AA32" s="17"/>
      <c r="AB32" s="17"/>
    </row>
    <row r="33" spans="1:28" ht="29.25" customHeight="1">
      <c r="A33" s="401"/>
      <c r="B33" s="402"/>
      <c r="C33" s="335"/>
      <c r="D33" s="126" t="s">
        <v>532</v>
      </c>
      <c r="E33" s="149"/>
      <c r="F33" s="149"/>
      <c r="G33" s="327"/>
      <c r="H33" s="327"/>
      <c r="I33" s="327"/>
      <c r="J33" s="17"/>
      <c r="K33" s="17"/>
      <c r="L33" s="17"/>
      <c r="M33" s="17"/>
      <c r="N33" s="17"/>
      <c r="O33" s="17"/>
      <c r="P33" s="17"/>
      <c r="Q33" s="17"/>
      <c r="R33" s="17"/>
      <c r="S33" s="17"/>
      <c r="T33" s="17"/>
      <c r="U33" s="17"/>
      <c r="V33" s="17"/>
      <c r="W33" s="17"/>
      <c r="X33" s="17"/>
      <c r="Y33" s="17"/>
      <c r="Z33" s="17"/>
      <c r="AA33" s="17"/>
      <c r="AB33" s="17"/>
    </row>
    <row r="34" spans="1:28" ht="30" customHeight="1">
      <c r="A34" s="401"/>
      <c r="B34" s="402"/>
      <c r="C34" s="417"/>
      <c r="D34" s="126" t="s">
        <v>533</v>
      </c>
      <c r="E34" s="149"/>
      <c r="F34" s="149"/>
      <c r="G34" s="403"/>
      <c r="H34" s="403"/>
      <c r="I34" s="403"/>
      <c r="J34" s="17"/>
      <c r="K34" s="17"/>
      <c r="L34" s="17"/>
      <c r="M34" s="17"/>
      <c r="N34" s="17"/>
      <c r="O34" s="17"/>
      <c r="P34" s="17"/>
      <c r="Q34" s="17"/>
      <c r="R34" s="17"/>
      <c r="S34" s="17"/>
      <c r="T34" s="17"/>
      <c r="U34" s="17"/>
      <c r="V34" s="17"/>
      <c r="W34" s="17"/>
      <c r="X34" s="17"/>
      <c r="Y34" s="17"/>
      <c r="Z34" s="17"/>
      <c r="AA34" s="17"/>
      <c r="AB34" s="17"/>
    </row>
    <row r="35" spans="1:28" ht="30" customHeight="1">
      <c r="A35" s="401"/>
      <c r="B35" s="402"/>
      <c r="C35" s="417"/>
      <c r="D35" s="126" t="s">
        <v>534</v>
      </c>
      <c r="E35" s="149"/>
      <c r="F35" s="149"/>
      <c r="G35" s="403"/>
      <c r="H35" s="403"/>
      <c r="I35" s="403"/>
      <c r="J35" s="17"/>
      <c r="K35" s="17"/>
      <c r="L35" s="17"/>
      <c r="M35" s="17"/>
      <c r="N35" s="17"/>
      <c r="O35" s="17"/>
      <c r="P35" s="17"/>
      <c r="Q35" s="17"/>
      <c r="R35" s="17"/>
      <c r="S35" s="17"/>
      <c r="T35" s="17"/>
      <c r="U35" s="17"/>
      <c r="V35" s="17"/>
      <c r="W35" s="17"/>
      <c r="X35" s="17"/>
      <c r="Y35" s="17"/>
      <c r="Z35" s="17"/>
      <c r="AA35" s="17"/>
      <c r="AB35" s="17"/>
    </row>
    <row r="36" spans="1:28" ht="29.25" customHeight="1">
      <c r="A36" s="401"/>
      <c r="B36" s="402"/>
      <c r="C36" s="417"/>
      <c r="D36" s="126" t="s">
        <v>535</v>
      </c>
      <c r="E36" s="149"/>
      <c r="F36" s="149"/>
      <c r="G36" s="403"/>
      <c r="H36" s="403"/>
      <c r="I36" s="403"/>
      <c r="J36" s="17"/>
      <c r="K36" s="17"/>
      <c r="L36" s="17"/>
      <c r="M36" s="17"/>
      <c r="N36" s="17"/>
      <c r="O36" s="17"/>
      <c r="P36" s="17"/>
      <c r="Q36" s="17"/>
      <c r="R36" s="17"/>
      <c r="S36" s="17"/>
      <c r="T36" s="17"/>
      <c r="U36" s="17"/>
      <c r="V36" s="17"/>
      <c r="W36" s="17"/>
      <c r="X36" s="17"/>
      <c r="Y36" s="17"/>
      <c r="Z36" s="17"/>
      <c r="AA36" s="17"/>
      <c r="AB36" s="17"/>
    </row>
    <row r="37" spans="1:28" ht="29.25" customHeight="1">
      <c r="A37" s="401"/>
      <c r="B37" s="402"/>
      <c r="C37" s="417"/>
      <c r="D37" s="126" t="s">
        <v>536</v>
      </c>
      <c r="E37" s="149"/>
      <c r="F37" s="149"/>
      <c r="G37" s="403"/>
      <c r="H37" s="403"/>
      <c r="I37" s="403"/>
      <c r="J37" s="17"/>
      <c r="K37" s="17"/>
      <c r="L37" s="17"/>
      <c r="M37" s="17"/>
      <c r="N37" s="17"/>
      <c r="O37" s="17"/>
      <c r="P37" s="17"/>
      <c r="Q37" s="17"/>
      <c r="R37" s="17"/>
      <c r="S37" s="17"/>
      <c r="T37" s="17"/>
      <c r="U37" s="17"/>
      <c r="V37" s="17"/>
      <c r="W37" s="17"/>
      <c r="X37" s="17"/>
      <c r="Y37" s="17"/>
      <c r="Z37" s="17"/>
      <c r="AA37" s="17"/>
      <c r="AB37" s="17"/>
    </row>
    <row r="38" spans="1:28" ht="29.25" customHeight="1">
      <c r="A38" s="401"/>
      <c r="B38" s="402"/>
      <c r="C38" s="417"/>
      <c r="D38" s="126" t="s">
        <v>537</v>
      </c>
      <c r="E38" s="149"/>
      <c r="F38" s="149"/>
      <c r="G38" s="403"/>
      <c r="H38" s="403"/>
      <c r="I38" s="403"/>
      <c r="J38" s="17"/>
      <c r="K38" s="17"/>
      <c r="L38" s="17"/>
      <c r="M38" s="17"/>
      <c r="N38" s="17"/>
      <c r="O38" s="17"/>
      <c r="P38" s="17"/>
      <c r="Q38" s="17"/>
      <c r="R38" s="17"/>
      <c r="S38" s="17"/>
      <c r="T38" s="17"/>
      <c r="U38" s="17"/>
      <c r="V38" s="17"/>
      <c r="W38" s="17"/>
      <c r="X38" s="17"/>
      <c r="Y38" s="17"/>
      <c r="Z38" s="17"/>
      <c r="AA38" s="17"/>
      <c r="AB38" s="17"/>
    </row>
    <row r="39" spans="1:28" ht="28.5" customHeight="1">
      <c r="A39" s="401"/>
      <c r="B39" s="402"/>
      <c r="C39" s="417"/>
      <c r="D39" s="126" t="s">
        <v>538</v>
      </c>
      <c r="E39" s="149"/>
      <c r="F39" s="149"/>
      <c r="G39" s="403"/>
      <c r="H39" s="403"/>
      <c r="I39" s="403"/>
      <c r="J39" s="17"/>
      <c r="K39" s="17"/>
      <c r="L39" s="17"/>
      <c r="M39" s="17"/>
      <c r="N39" s="17"/>
      <c r="O39" s="17"/>
      <c r="P39" s="17"/>
      <c r="Q39" s="17"/>
      <c r="R39" s="17"/>
      <c r="S39" s="17"/>
      <c r="T39" s="17"/>
      <c r="U39" s="17"/>
      <c r="V39" s="17"/>
      <c r="W39" s="17"/>
      <c r="X39" s="17"/>
      <c r="Y39" s="17"/>
      <c r="Z39" s="17"/>
      <c r="AA39" s="17"/>
      <c r="AB39" s="17"/>
    </row>
    <row r="40" spans="1:28" ht="18.75" customHeight="1">
      <c r="A40" s="401"/>
      <c r="B40" s="402"/>
      <c r="C40" s="419"/>
      <c r="D40" s="126" t="s">
        <v>539</v>
      </c>
      <c r="E40" s="149"/>
      <c r="F40" s="149"/>
      <c r="G40" s="403"/>
      <c r="H40" s="403"/>
      <c r="I40" s="403"/>
      <c r="J40" s="17"/>
      <c r="K40" s="17"/>
      <c r="L40" s="17"/>
      <c r="M40" s="17"/>
      <c r="N40" s="17"/>
      <c r="O40" s="17"/>
      <c r="P40" s="17"/>
      <c r="Q40" s="17"/>
      <c r="R40" s="17"/>
      <c r="S40" s="17"/>
      <c r="T40" s="17"/>
      <c r="U40" s="17"/>
      <c r="V40" s="17"/>
      <c r="W40" s="17"/>
      <c r="X40" s="17"/>
      <c r="Y40" s="17"/>
      <c r="Z40" s="17"/>
      <c r="AA40" s="17"/>
      <c r="AB40" s="17"/>
    </row>
    <row r="41" spans="1:28" ht="15.75" customHeight="1">
      <c r="A41" s="401"/>
      <c r="B41" s="402"/>
      <c r="C41" s="278" t="s">
        <v>106</v>
      </c>
      <c r="D41" s="421"/>
      <c r="E41" s="149"/>
      <c r="F41" s="149"/>
      <c r="G41" s="403"/>
      <c r="H41" s="403"/>
      <c r="I41" s="403"/>
      <c r="J41" s="17"/>
      <c r="K41" s="17"/>
      <c r="L41" s="17"/>
      <c r="M41" s="17"/>
      <c r="N41" s="17"/>
      <c r="O41" s="17"/>
      <c r="P41" s="17"/>
      <c r="Q41" s="17"/>
      <c r="R41" s="17"/>
      <c r="S41" s="17"/>
      <c r="T41" s="17"/>
      <c r="U41" s="17"/>
      <c r="V41" s="17"/>
      <c r="W41" s="17"/>
      <c r="X41" s="17"/>
      <c r="Y41" s="17"/>
      <c r="Z41" s="17"/>
      <c r="AA41" s="17"/>
      <c r="AB41" s="17"/>
    </row>
    <row r="42" spans="1:28" ht="29.25" customHeight="1">
      <c r="A42" s="401"/>
      <c r="B42" s="402"/>
      <c r="C42" s="281"/>
      <c r="D42" s="126" t="s">
        <v>540</v>
      </c>
      <c r="E42" s="149"/>
      <c r="F42" s="149"/>
      <c r="G42" s="403"/>
      <c r="H42" s="403"/>
      <c r="I42" s="403"/>
      <c r="J42" s="17"/>
      <c r="K42" s="17"/>
      <c r="L42" s="17"/>
      <c r="M42" s="17"/>
      <c r="N42" s="17"/>
      <c r="O42" s="17"/>
      <c r="P42" s="17"/>
      <c r="Q42" s="17"/>
      <c r="R42" s="17"/>
      <c r="S42" s="17"/>
      <c r="T42" s="17"/>
      <c r="U42" s="17"/>
      <c r="V42" s="17"/>
      <c r="W42" s="17"/>
      <c r="X42" s="17"/>
      <c r="Y42" s="17"/>
      <c r="Z42" s="17"/>
      <c r="AA42" s="17"/>
      <c r="AB42" s="17"/>
    </row>
    <row r="43" spans="1:28" ht="18.75" customHeight="1">
      <c r="A43" s="401"/>
      <c r="B43" s="406"/>
      <c r="C43" s="405"/>
      <c r="D43" s="126" t="s">
        <v>541</v>
      </c>
      <c r="E43" s="288"/>
      <c r="F43" s="408"/>
      <c r="G43" s="403"/>
      <c r="H43" s="403"/>
      <c r="I43" s="403"/>
      <c r="J43" s="17"/>
      <c r="K43" s="17"/>
      <c r="L43" s="17"/>
      <c r="M43" s="17"/>
      <c r="N43" s="17"/>
      <c r="O43" s="17"/>
      <c r="P43" s="17"/>
      <c r="Q43" s="17"/>
      <c r="R43" s="17"/>
      <c r="S43" s="17"/>
      <c r="T43" s="17"/>
      <c r="U43" s="17"/>
      <c r="V43" s="17"/>
      <c r="W43" s="17"/>
      <c r="X43" s="17"/>
      <c r="Y43" s="17"/>
      <c r="Z43" s="17"/>
      <c r="AA43" s="17"/>
      <c r="AB43" s="17"/>
    </row>
    <row r="44" spans="1:28" ht="15.75" customHeight="1">
      <c r="A44" s="401"/>
      <c r="B44" s="286" t="s">
        <v>542</v>
      </c>
      <c r="C44" s="280" t="s">
        <v>101</v>
      </c>
      <c r="D44" s="400"/>
      <c r="E44" s="321"/>
      <c r="F44" s="435"/>
      <c r="G44" s="99"/>
      <c r="H44" s="99"/>
      <c r="I44" s="99"/>
      <c r="J44" s="17"/>
      <c r="K44" s="17"/>
      <c r="L44" s="17"/>
      <c r="M44" s="17"/>
      <c r="N44" s="17"/>
      <c r="O44" s="17"/>
      <c r="P44" s="17"/>
      <c r="Q44" s="17"/>
      <c r="R44" s="17"/>
      <c r="S44" s="17"/>
      <c r="T44" s="17"/>
      <c r="U44" s="17"/>
      <c r="V44" s="17"/>
      <c r="W44" s="17"/>
      <c r="X44" s="17"/>
      <c r="Y44" s="17"/>
      <c r="Z44" s="17"/>
      <c r="AA44" s="17"/>
      <c r="AB44" s="17"/>
    </row>
    <row r="45" spans="1:28" ht="27.75" customHeight="1">
      <c r="A45" s="401"/>
      <c r="B45" s="402"/>
      <c r="C45" s="128"/>
      <c r="D45" s="126" t="s">
        <v>543</v>
      </c>
      <c r="E45" s="288"/>
      <c r="F45" s="408"/>
      <c r="G45" s="291"/>
      <c r="H45" s="291"/>
      <c r="I45" s="291"/>
      <c r="J45" s="17"/>
      <c r="K45" s="17"/>
      <c r="L45" s="17"/>
      <c r="M45" s="17"/>
      <c r="N45" s="17"/>
      <c r="O45" s="17"/>
      <c r="P45" s="17"/>
      <c r="Q45" s="17"/>
      <c r="R45" s="17"/>
      <c r="S45" s="17"/>
      <c r="T45" s="17"/>
      <c r="U45" s="17"/>
      <c r="V45" s="17"/>
      <c r="W45" s="17"/>
      <c r="X45" s="17"/>
      <c r="Y45" s="17"/>
      <c r="Z45" s="17"/>
      <c r="AA45" s="17"/>
      <c r="AB45" s="17"/>
    </row>
    <row r="46" spans="1:28" ht="15.75" customHeight="1">
      <c r="A46" s="401"/>
      <c r="B46" s="402"/>
      <c r="C46" s="278" t="s">
        <v>106</v>
      </c>
      <c r="D46" s="421"/>
      <c r="E46" s="149"/>
      <c r="F46" s="149"/>
      <c r="G46" s="403"/>
      <c r="H46" s="403"/>
      <c r="I46" s="403"/>
      <c r="J46" s="17"/>
      <c r="K46" s="17"/>
      <c r="L46" s="17"/>
      <c r="M46" s="17"/>
      <c r="N46" s="17"/>
      <c r="O46" s="17"/>
      <c r="P46" s="17"/>
      <c r="Q46" s="17"/>
      <c r="R46" s="17"/>
      <c r="S46" s="17"/>
      <c r="T46" s="17"/>
      <c r="U46" s="17"/>
      <c r="V46" s="17"/>
      <c r="W46" s="17"/>
      <c r="X46" s="17"/>
      <c r="Y46" s="17"/>
      <c r="Z46" s="17"/>
      <c r="AA46" s="17"/>
      <c r="AB46" s="17"/>
    </row>
    <row r="47" spans="1:28" ht="28.5" customHeight="1">
      <c r="A47" s="401"/>
      <c r="B47" s="406"/>
      <c r="C47" s="185"/>
      <c r="D47" s="126" t="s">
        <v>544</v>
      </c>
      <c r="E47" s="149"/>
      <c r="F47" s="149"/>
      <c r="G47" s="411"/>
      <c r="H47" s="411"/>
      <c r="I47" s="411"/>
      <c r="J47" s="17"/>
      <c r="K47" s="17"/>
      <c r="L47" s="17"/>
      <c r="M47" s="17"/>
      <c r="N47" s="17"/>
      <c r="O47" s="17"/>
      <c r="P47" s="17"/>
      <c r="Q47" s="17"/>
      <c r="R47" s="17"/>
      <c r="S47" s="17"/>
      <c r="T47" s="17"/>
      <c r="U47" s="17"/>
      <c r="V47" s="17"/>
      <c r="W47" s="17"/>
      <c r="X47" s="17"/>
      <c r="Y47" s="17"/>
      <c r="Z47" s="17"/>
      <c r="AA47" s="17"/>
      <c r="AB47" s="17"/>
    </row>
    <row r="48" spans="1:28" ht="15.75" customHeight="1">
      <c r="A48" s="401"/>
      <c r="B48" s="286" t="s">
        <v>545</v>
      </c>
      <c r="C48" s="280" t="s">
        <v>101</v>
      </c>
      <c r="D48" s="400"/>
      <c r="E48" s="321"/>
      <c r="F48" s="435"/>
      <c r="G48" s="99"/>
      <c r="H48" s="99"/>
      <c r="I48" s="99"/>
      <c r="J48" s="17"/>
      <c r="K48" s="17"/>
      <c r="L48" s="17"/>
      <c r="M48" s="17"/>
      <c r="N48" s="17"/>
      <c r="O48" s="17"/>
      <c r="P48" s="17"/>
      <c r="Q48" s="17"/>
      <c r="R48" s="17"/>
      <c r="S48" s="17"/>
      <c r="T48" s="17"/>
      <c r="U48" s="17"/>
      <c r="V48" s="17"/>
      <c r="W48" s="17"/>
      <c r="X48" s="17"/>
      <c r="Y48" s="17"/>
      <c r="Z48" s="17"/>
      <c r="AA48" s="17"/>
      <c r="AB48" s="17"/>
    </row>
    <row r="49" spans="1:28" ht="29.25" customHeight="1">
      <c r="A49" s="401"/>
      <c r="B49" s="402"/>
      <c r="C49" s="335"/>
      <c r="D49" s="224" t="s">
        <v>546</v>
      </c>
      <c r="E49" s="149"/>
      <c r="F49" s="149"/>
      <c r="G49" s="327"/>
      <c r="H49" s="327"/>
      <c r="I49" s="327"/>
      <c r="J49" s="17"/>
      <c r="K49" s="17"/>
      <c r="L49" s="17"/>
      <c r="M49" s="17"/>
      <c r="N49" s="17"/>
      <c r="O49" s="17"/>
      <c r="P49" s="17"/>
      <c r="Q49" s="17"/>
      <c r="R49" s="17"/>
      <c r="S49" s="17"/>
      <c r="T49" s="17"/>
      <c r="U49" s="17"/>
      <c r="V49" s="17"/>
      <c r="W49" s="17"/>
      <c r="X49" s="17"/>
      <c r="Y49" s="17"/>
      <c r="Z49" s="17"/>
      <c r="AA49" s="17"/>
      <c r="AB49" s="17"/>
    </row>
    <row r="50" spans="1:28" ht="18.75" customHeight="1">
      <c r="A50" s="401"/>
      <c r="B50" s="402"/>
      <c r="C50" s="417"/>
      <c r="D50" s="224" t="s">
        <v>547</v>
      </c>
      <c r="E50" s="149"/>
      <c r="F50" s="149"/>
      <c r="G50" s="403"/>
      <c r="H50" s="403"/>
      <c r="I50" s="403"/>
      <c r="J50" s="17"/>
      <c r="K50" s="17"/>
      <c r="L50" s="17"/>
      <c r="M50" s="17"/>
      <c r="N50" s="17"/>
      <c r="O50" s="17"/>
      <c r="P50" s="17"/>
      <c r="Q50" s="17"/>
      <c r="R50" s="17"/>
      <c r="S50" s="17"/>
      <c r="T50" s="17"/>
      <c r="U50" s="17"/>
      <c r="V50" s="17"/>
      <c r="W50" s="17"/>
      <c r="X50" s="17"/>
      <c r="Y50" s="17"/>
      <c r="Z50" s="17"/>
      <c r="AA50" s="17"/>
      <c r="AB50" s="17"/>
    </row>
    <row r="51" spans="1:28" ht="30.75" customHeight="1">
      <c r="A51" s="401"/>
      <c r="B51" s="402"/>
      <c r="C51" s="417"/>
      <c r="D51" s="224" t="s">
        <v>548</v>
      </c>
      <c r="E51" s="149"/>
      <c r="F51" s="149"/>
      <c r="G51" s="403"/>
      <c r="H51" s="403"/>
      <c r="I51" s="403"/>
      <c r="J51" s="17"/>
      <c r="K51" s="17"/>
      <c r="L51" s="17"/>
      <c r="M51" s="17"/>
      <c r="N51" s="17"/>
      <c r="O51" s="17"/>
      <c r="P51" s="17"/>
      <c r="Q51" s="17"/>
      <c r="R51" s="17"/>
      <c r="S51" s="17"/>
      <c r="T51" s="17"/>
      <c r="U51" s="17"/>
      <c r="V51" s="17"/>
      <c r="W51" s="17"/>
      <c r="X51" s="17"/>
      <c r="Y51" s="17"/>
      <c r="Z51" s="17"/>
      <c r="AA51" s="17"/>
      <c r="AB51" s="17"/>
    </row>
    <row r="52" spans="1:28" ht="30" customHeight="1">
      <c r="A52" s="401"/>
      <c r="B52" s="402"/>
      <c r="C52" s="417"/>
      <c r="D52" s="126" t="s">
        <v>549</v>
      </c>
      <c r="E52" s="288"/>
      <c r="F52" s="408"/>
      <c r="G52" s="403"/>
      <c r="H52" s="403"/>
      <c r="I52" s="403"/>
      <c r="J52" s="17"/>
      <c r="K52" s="17"/>
      <c r="L52" s="17"/>
      <c r="M52" s="17"/>
      <c r="N52" s="17"/>
      <c r="O52" s="17"/>
      <c r="P52" s="17"/>
      <c r="Q52" s="17"/>
      <c r="R52" s="17"/>
      <c r="S52" s="17"/>
      <c r="T52" s="17"/>
      <c r="U52" s="17"/>
      <c r="V52" s="17"/>
      <c r="W52" s="17"/>
      <c r="X52" s="17"/>
      <c r="Y52" s="17"/>
      <c r="Z52" s="17"/>
      <c r="AA52" s="17"/>
      <c r="AB52" s="17"/>
    </row>
    <row r="53" spans="1:28" ht="29.25" customHeight="1">
      <c r="A53" s="401"/>
      <c r="B53" s="402"/>
      <c r="C53" s="419"/>
      <c r="D53" s="126" t="s">
        <v>550</v>
      </c>
      <c r="E53" s="288"/>
      <c r="F53" s="408"/>
      <c r="G53" s="403"/>
      <c r="H53" s="403"/>
      <c r="I53" s="403"/>
      <c r="J53" s="17"/>
      <c r="K53" s="17"/>
      <c r="L53" s="17"/>
      <c r="M53" s="17"/>
      <c r="N53" s="17"/>
      <c r="O53" s="17"/>
      <c r="P53" s="17"/>
      <c r="Q53" s="17"/>
      <c r="R53" s="17"/>
      <c r="S53" s="17"/>
      <c r="T53" s="17"/>
      <c r="U53" s="17"/>
      <c r="V53" s="17"/>
      <c r="W53" s="17"/>
      <c r="X53" s="17"/>
      <c r="Y53" s="17"/>
      <c r="Z53" s="17"/>
      <c r="AA53" s="17"/>
      <c r="AB53" s="17"/>
    </row>
    <row r="54" spans="1:28" ht="15.75" customHeight="1">
      <c r="A54" s="401"/>
      <c r="B54" s="402"/>
      <c r="C54" s="278" t="s">
        <v>106</v>
      </c>
      <c r="D54" s="421"/>
      <c r="E54" s="322"/>
      <c r="F54" s="408"/>
      <c r="G54" s="403"/>
      <c r="H54" s="403"/>
      <c r="I54" s="403"/>
      <c r="J54" s="17"/>
      <c r="K54" s="17"/>
      <c r="L54" s="17"/>
      <c r="M54" s="17"/>
      <c r="N54" s="17"/>
      <c r="O54" s="17"/>
      <c r="P54" s="17"/>
      <c r="Q54" s="17"/>
      <c r="R54" s="17"/>
      <c r="S54" s="17"/>
      <c r="T54" s="17"/>
      <c r="U54" s="17"/>
      <c r="V54" s="17"/>
      <c r="W54" s="17"/>
      <c r="X54" s="17"/>
      <c r="Y54" s="17"/>
      <c r="Z54" s="17"/>
      <c r="AA54" s="17"/>
      <c r="AB54" s="17"/>
    </row>
    <row r="55" spans="1:28" ht="29.25" customHeight="1">
      <c r="A55" s="413"/>
      <c r="B55" s="427"/>
      <c r="C55" s="128"/>
      <c r="D55" s="127" t="s">
        <v>551</v>
      </c>
      <c r="E55" s="288"/>
      <c r="F55" s="408"/>
      <c r="G55" s="403"/>
      <c r="H55" s="403"/>
      <c r="I55" s="403"/>
      <c r="J55" s="17"/>
      <c r="K55" s="17"/>
      <c r="L55" s="17"/>
      <c r="M55" s="17"/>
      <c r="N55" s="17"/>
      <c r="O55" s="17"/>
      <c r="P55" s="17"/>
      <c r="Q55" s="17"/>
      <c r="R55" s="17"/>
      <c r="S55" s="17"/>
      <c r="T55" s="17"/>
      <c r="U55" s="17"/>
      <c r="V55" s="17"/>
      <c r="W55" s="17"/>
      <c r="X55" s="17"/>
      <c r="Y55" s="17"/>
      <c r="Z55" s="17"/>
      <c r="AA55" s="17"/>
      <c r="AB55" s="17"/>
    </row>
    <row r="56" spans="1:28" ht="15.75" customHeight="1">
      <c r="A56" s="285" t="s">
        <v>552</v>
      </c>
      <c r="B56" s="279" t="s">
        <v>553</v>
      </c>
      <c r="C56" s="280" t="s">
        <v>101</v>
      </c>
      <c r="D56" s="400"/>
      <c r="E56" s="321"/>
      <c r="F56" s="435"/>
      <c r="G56" s="99"/>
      <c r="H56" s="99"/>
      <c r="I56" s="99"/>
      <c r="J56" s="17"/>
      <c r="K56" s="17"/>
      <c r="L56" s="17"/>
      <c r="M56" s="17"/>
      <c r="N56" s="17"/>
      <c r="O56" s="17"/>
      <c r="P56" s="17"/>
      <c r="Q56" s="17"/>
      <c r="R56" s="17"/>
      <c r="S56" s="17"/>
      <c r="T56" s="17"/>
      <c r="U56" s="17"/>
      <c r="V56" s="17"/>
      <c r="W56" s="17"/>
      <c r="X56" s="17"/>
      <c r="Y56" s="17"/>
      <c r="Z56" s="17"/>
      <c r="AA56" s="17"/>
      <c r="AB56" s="17"/>
    </row>
    <row r="57" spans="1:28" ht="16.5" customHeight="1">
      <c r="A57" s="401"/>
      <c r="B57" s="402"/>
      <c r="C57" s="300"/>
      <c r="D57" s="186" t="s">
        <v>554</v>
      </c>
      <c r="E57" s="149"/>
      <c r="F57" s="185"/>
      <c r="G57" s="323"/>
      <c r="H57" s="323"/>
      <c r="I57" s="323"/>
      <c r="J57" s="17"/>
      <c r="K57" s="17"/>
      <c r="L57" s="17"/>
      <c r="M57" s="17"/>
      <c r="N57" s="17"/>
      <c r="O57" s="17"/>
      <c r="P57" s="17"/>
      <c r="Q57" s="17"/>
      <c r="R57" s="17"/>
      <c r="S57" s="17"/>
      <c r="T57" s="17"/>
      <c r="U57" s="17"/>
      <c r="V57" s="17"/>
      <c r="W57" s="17"/>
      <c r="X57" s="17"/>
      <c r="Y57" s="17"/>
      <c r="Z57" s="17"/>
      <c r="AA57" s="17"/>
      <c r="AB57" s="17"/>
    </row>
    <row r="58" spans="1:28" ht="27.75" customHeight="1">
      <c r="A58" s="401"/>
      <c r="B58" s="402"/>
      <c r="C58" s="404"/>
      <c r="D58" s="186" t="s">
        <v>555</v>
      </c>
      <c r="E58" s="149"/>
      <c r="F58" s="185"/>
      <c r="G58" s="404"/>
      <c r="H58" s="404"/>
      <c r="I58" s="404"/>
      <c r="J58" s="17"/>
      <c r="K58" s="17"/>
      <c r="L58" s="17"/>
      <c r="M58" s="17"/>
      <c r="N58" s="17"/>
      <c r="O58" s="17"/>
      <c r="P58" s="17"/>
      <c r="Q58" s="17"/>
      <c r="R58" s="17"/>
      <c r="S58" s="17"/>
      <c r="T58" s="17"/>
      <c r="U58" s="17"/>
      <c r="V58" s="17"/>
      <c r="W58" s="17"/>
      <c r="X58" s="17"/>
      <c r="Y58" s="17"/>
      <c r="Z58" s="17"/>
      <c r="AA58" s="17"/>
      <c r="AB58" s="17"/>
    </row>
    <row r="59" spans="1:28" ht="18.75" customHeight="1">
      <c r="A59" s="401"/>
      <c r="B59" s="402"/>
      <c r="C59" s="405"/>
      <c r="D59" s="95" t="s">
        <v>556</v>
      </c>
      <c r="E59" s="149"/>
      <c r="F59" s="185"/>
      <c r="G59" s="404"/>
      <c r="H59" s="404"/>
      <c r="I59" s="404"/>
      <c r="J59" s="17"/>
      <c r="K59" s="17"/>
      <c r="L59" s="17"/>
      <c r="M59" s="17"/>
      <c r="N59" s="17"/>
      <c r="O59" s="17"/>
      <c r="P59" s="17"/>
      <c r="Q59" s="17"/>
      <c r="R59" s="17"/>
      <c r="S59" s="17"/>
      <c r="T59" s="17"/>
      <c r="U59" s="17"/>
      <c r="V59" s="17"/>
      <c r="W59" s="17"/>
      <c r="X59" s="17"/>
      <c r="Y59" s="17"/>
      <c r="Z59" s="17"/>
      <c r="AA59" s="17"/>
      <c r="AB59" s="17"/>
    </row>
    <row r="60" spans="1:28" ht="15.75" customHeight="1">
      <c r="A60" s="401"/>
      <c r="B60" s="402"/>
      <c r="C60" s="278" t="s">
        <v>106</v>
      </c>
      <c r="D60" s="421"/>
      <c r="E60" s="149"/>
      <c r="F60" s="185"/>
      <c r="G60" s="404"/>
      <c r="H60" s="404"/>
      <c r="I60" s="404"/>
      <c r="J60" s="17"/>
      <c r="K60" s="17"/>
      <c r="L60" s="17"/>
      <c r="M60" s="17"/>
      <c r="N60" s="17"/>
      <c r="O60" s="17"/>
      <c r="P60" s="17"/>
      <c r="Q60" s="17"/>
      <c r="R60" s="17"/>
      <c r="S60" s="17"/>
      <c r="T60" s="17"/>
      <c r="U60" s="17"/>
      <c r="V60" s="17"/>
      <c r="W60" s="17"/>
      <c r="X60" s="17"/>
      <c r="Y60" s="17"/>
      <c r="Z60" s="17"/>
      <c r="AA60" s="17"/>
      <c r="AB60" s="17"/>
    </row>
    <row r="61" spans="1:28" ht="28.5" customHeight="1">
      <c r="A61" s="401"/>
      <c r="B61" s="406"/>
      <c r="C61" s="128"/>
      <c r="D61" s="119" t="s">
        <v>557</v>
      </c>
      <c r="E61" s="149"/>
      <c r="F61" s="185"/>
      <c r="G61" s="405"/>
      <c r="H61" s="405"/>
      <c r="I61" s="405"/>
      <c r="J61" s="17"/>
      <c r="K61" s="17"/>
      <c r="L61" s="17"/>
      <c r="M61" s="17"/>
      <c r="N61" s="17"/>
      <c r="O61" s="17"/>
      <c r="P61" s="17"/>
      <c r="Q61" s="17"/>
      <c r="R61" s="17"/>
      <c r="S61" s="17"/>
      <c r="T61" s="17"/>
      <c r="U61" s="17"/>
      <c r="V61" s="17"/>
      <c r="W61" s="17"/>
      <c r="X61" s="17"/>
      <c r="Y61" s="17"/>
      <c r="Z61" s="17"/>
      <c r="AA61" s="17"/>
      <c r="AB61" s="17"/>
    </row>
    <row r="62" spans="1:28" ht="15.75" customHeight="1">
      <c r="A62" s="401"/>
      <c r="B62" s="279" t="s">
        <v>558</v>
      </c>
      <c r="C62" s="280" t="s">
        <v>101</v>
      </c>
      <c r="D62" s="400"/>
      <c r="E62" s="321"/>
      <c r="F62" s="435"/>
      <c r="G62" s="99"/>
      <c r="H62" s="99"/>
      <c r="I62" s="99"/>
      <c r="J62" s="17"/>
      <c r="K62" s="17"/>
      <c r="L62" s="17"/>
      <c r="M62" s="17"/>
      <c r="N62" s="17"/>
      <c r="O62" s="17"/>
      <c r="P62" s="17"/>
      <c r="Q62" s="17"/>
      <c r="R62" s="17"/>
      <c r="S62" s="17"/>
      <c r="T62" s="17"/>
      <c r="U62" s="17"/>
      <c r="V62" s="17"/>
      <c r="W62" s="17"/>
      <c r="X62" s="17"/>
      <c r="Y62" s="17"/>
      <c r="Z62" s="17"/>
      <c r="AA62" s="17"/>
      <c r="AB62" s="17"/>
    </row>
    <row r="63" spans="1:28" ht="17.25" customHeight="1">
      <c r="A63" s="401"/>
      <c r="B63" s="402"/>
      <c r="C63" s="281"/>
      <c r="D63" s="92" t="s">
        <v>559</v>
      </c>
      <c r="E63" s="288"/>
      <c r="F63" s="408"/>
      <c r="G63" s="291"/>
      <c r="H63" s="291"/>
      <c r="I63" s="291"/>
      <c r="J63" s="17"/>
      <c r="K63" s="17"/>
      <c r="L63" s="17"/>
      <c r="M63" s="17"/>
      <c r="N63" s="17"/>
      <c r="O63" s="17"/>
      <c r="P63" s="17"/>
      <c r="Q63" s="17"/>
      <c r="R63" s="17"/>
      <c r="S63" s="17"/>
      <c r="T63" s="17"/>
      <c r="U63" s="17"/>
      <c r="V63" s="17"/>
      <c r="W63" s="17"/>
      <c r="X63" s="17"/>
      <c r="Y63" s="17"/>
      <c r="Z63" s="17"/>
      <c r="AA63" s="17"/>
      <c r="AB63" s="17"/>
    </row>
    <row r="64" spans="1:28" ht="17.25" customHeight="1">
      <c r="A64" s="401"/>
      <c r="B64" s="402"/>
      <c r="C64" s="404"/>
      <c r="D64" s="92" t="s">
        <v>560</v>
      </c>
      <c r="E64" s="288"/>
      <c r="F64" s="408"/>
      <c r="G64" s="403"/>
      <c r="H64" s="403"/>
      <c r="I64" s="403"/>
      <c r="J64" s="17"/>
      <c r="K64" s="17"/>
      <c r="L64" s="17"/>
      <c r="M64" s="17"/>
      <c r="N64" s="17"/>
      <c r="O64" s="17"/>
      <c r="P64" s="17"/>
      <c r="Q64" s="17"/>
      <c r="R64" s="17"/>
      <c r="S64" s="17"/>
      <c r="T64" s="17"/>
      <c r="U64" s="17"/>
      <c r="V64" s="17"/>
      <c r="W64" s="17"/>
      <c r="X64" s="17"/>
      <c r="Y64" s="17"/>
      <c r="Z64" s="17"/>
      <c r="AA64" s="17"/>
      <c r="AB64" s="17"/>
    </row>
    <row r="65" spans="1:28" ht="29.25" customHeight="1">
      <c r="A65" s="401"/>
      <c r="B65" s="402"/>
      <c r="C65" s="404"/>
      <c r="D65" s="95" t="s">
        <v>561</v>
      </c>
      <c r="E65" s="102"/>
      <c r="F65" s="102"/>
      <c r="G65" s="403"/>
      <c r="H65" s="403"/>
      <c r="I65" s="403"/>
      <c r="J65" s="17"/>
      <c r="K65" s="17"/>
      <c r="L65" s="17"/>
      <c r="M65" s="17"/>
      <c r="N65" s="17"/>
      <c r="O65" s="17"/>
      <c r="P65" s="17"/>
      <c r="Q65" s="17"/>
      <c r="R65" s="17"/>
      <c r="S65" s="17"/>
      <c r="T65" s="17"/>
      <c r="U65" s="17"/>
      <c r="V65" s="17"/>
      <c r="W65" s="17"/>
      <c r="X65" s="17"/>
      <c r="Y65" s="17"/>
      <c r="Z65" s="17"/>
      <c r="AA65" s="17"/>
      <c r="AB65" s="17"/>
    </row>
    <row r="66" spans="1:28" ht="15.75" customHeight="1">
      <c r="A66" s="401"/>
      <c r="B66" s="402"/>
      <c r="C66" s="278" t="s">
        <v>106</v>
      </c>
      <c r="D66" s="421"/>
      <c r="E66" s="102"/>
      <c r="F66" s="102"/>
      <c r="G66" s="403"/>
      <c r="H66" s="403"/>
      <c r="I66" s="403"/>
      <c r="J66" s="17"/>
      <c r="K66" s="17"/>
      <c r="L66" s="17"/>
      <c r="M66" s="17"/>
      <c r="N66" s="17"/>
      <c r="O66" s="17"/>
      <c r="P66" s="17"/>
      <c r="Q66" s="17"/>
      <c r="R66" s="17"/>
      <c r="S66" s="17"/>
      <c r="T66" s="17"/>
      <c r="U66" s="17"/>
      <c r="V66" s="17"/>
      <c r="W66" s="17"/>
      <c r="X66" s="17"/>
      <c r="Y66" s="17"/>
      <c r="Z66" s="17"/>
      <c r="AA66" s="17"/>
      <c r="AB66" s="17"/>
    </row>
    <row r="67" spans="1:28" ht="42" customHeight="1">
      <c r="A67" s="401"/>
      <c r="B67" s="406"/>
      <c r="C67" s="128"/>
      <c r="D67" s="119" t="s">
        <v>562</v>
      </c>
      <c r="E67" s="104"/>
      <c r="F67" s="104"/>
      <c r="G67" s="433"/>
      <c r="H67" s="433"/>
      <c r="I67" s="433"/>
      <c r="J67" s="17"/>
      <c r="K67" s="17"/>
      <c r="L67" s="17"/>
      <c r="M67" s="17"/>
      <c r="N67" s="17"/>
      <c r="O67" s="17"/>
      <c r="P67" s="17"/>
      <c r="Q67" s="17"/>
      <c r="R67" s="17"/>
      <c r="S67" s="17"/>
      <c r="T67" s="17"/>
      <c r="U67" s="17"/>
      <c r="V67" s="17"/>
      <c r="W67" s="17"/>
      <c r="X67" s="17"/>
      <c r="Y67" s="17"/>
      <c r="Z67" s="17"/>
      <c r="AA67" s="17"/>
      <c r="AB67" s="17"/>
    </row>
    <row r="68" spans="1:28" ht="15.75" customHeight="1">
      <c r="A68" s="401"/>
      <c r="B68" s="279" t="s">
        <v>563</v>
      </c>
      <c r="C68" s="349" t="s">
        <v>101</v>
      </c>
      <c r="D68" s="451"/>
      <c r="E68" s="225"/>
      <c r="F68" s="225"/>
      <c r="G68" s="99"/>
      <c r="H68" s="99"/>
      <c r="I68" s="99"/>
      <c r="J68" s="17"/>
      <c r="K68" s="17"/>
      <c r="L68" s="17"/>
      <c r="M68" s="17"/>
      <c r="N68" s="17"/>
      <c r="O68" s="17"/>
      <c r="P68" s="17"/>
      <c r="Q68" s="17"/>
      <c r="R68" s="17"/>
      <c r="S68" s="17"/>
      <c r="T68" s="17"/>
      <c r="U68" s="17"/>
      <c r="V68" s="17"/>
      <c r="W68" s="17"/>
      <c r="X68" s="17"/>
      <c r="Y68" s="17"/>
      <c r="Z68" s="17"/>
      <c r="AA68" s="17"/>
      <c r="AB68" s="17"/>
    </row>
    <row r="69" spans="1:28" ht="28.5" customHeight="1">
      <c r="A69" s="401"/>
      <c r="B69" s="402"/>
      <c r="C69" s="281"/>
      <c r="D69" s="92" t="s">
        <v>564</v>
      </c>
      <c r="E69" s="225"/>
      <c r="F69" s="225"/>
      <c r="G69" s="291"/>
      <c r="H69" s="291"/>
      <c r="I69" s="291"/>
      <c r="J69" s="17"/>
      <c r="K69" s="17"/>
      <c r="L69" s="17"/>
      <c r="M69" s="17"/>
      <c r="N69" s="17"/>
      <c r="O69" s="17"/>
      <c r="P69" s="17"/>
      <c r="Q69" s="17"/>
      <c r="R69" s="17"/>
      <c r="S69" s="17"/>
      <c r="T69" s="17"/>
      <c r="U69" s="17"/>
      <c r="V69" s="17"/>
      <c r="W69" s="17"/>
      <c r="X69" s="17"/>
      <c r="Y69" s="17"/>
      <c r="Z69" s="17"/>
      <c r="AA69" s="17"/>
      <c r="AB69" s="17"/>
    </row>
    <row r="70" spans="1:28" ht="28.5" customHeight="1">
      <c r="A70" s="401"/>
      <c r="B70" s="402"/>
      <c r="C70" s="404"/>
      <c r="D70" s="92" t="s">
        <v>565</v>
      </c>
      <c r="E70" s="225"/>
      <c r="F70" s="225"/>
      <c r="G70" s="403"/>
      <c r="H70" s="403"/>
      <c r="I70" s="403"/>
      <c r="J70" s="17"/>
      <c r="K70" s="17"/>
      <c r="L70" s="17"/>
      <c r="M70" s="17"/>
      <c r="N70" s="17"/>
      <c r="O70" s="17"/>
      <c r="P70" s="17"/>
      <c r="Q70" s="17"/>
      <c r="R70" s="17"/>
      <c r="S70" s="17"/>
      <c r="T70" s="17"/>
      <c r="U70" s="17"/>
      <c r="V70" s="17"/>
      <c r="W70" s="17"/>
      <c r="X70" s="17"/>
      <c r="Y70" s="17"/>
      <c r="Z70" s="17"/>
      <c r="AA70" s="17"/>
      <c r="AB70" s="17"/>
    </row>
    <row r="71" spans="1:28" ht="28.5" customHeight="1">
      <c r="A71" s="401"/>
      <c r="B71" s="402"/>
      <c r="C71" s="404"/>
      <c r="D71" s="95" t="s">
        <v>566</v>
      </c>
      <c r="E71" s="225"/>
      <c r="F71" s="225"/>
      <c r="G71" s="403"/>
      <c r="H71" s="403"/>
      <c r="I71" s="403"/>
      <c r="J71" s="17"/>
      <c r="K71" s="17"/>
      <c r="L71" s="17"/>
      <c r="M71" s="17"/>
      <c r="N71" s="17"/>
      <c r="O71" s="17"/>
      <c r="P71" s="17"/>
      <c r="Q71" s="17"/>
      <c r="R71" s="17"/>
      <c r="S71" s="17"/>
      <c r="T71" s="17"/>
      <c r="U71" s="17"/>
      <c r="V71" s="17"/>
      <c r="W71" s="17"/>
      <c r="X71" s="17"/>
      <c r="Y71" s="17"/>
      <c r="Z71" s="17"/>
      <c r="AA71" s="17"/>
      <c r="AB71" s="17"/>
    </row>
    <row r="72" spans="1:28" ht="15.75" customHeight="1">
      <c r="A72" s="401"/>
      <c r="B72" s="402"/>
      <c r="C72" s="350" t="s">
        <v>106</v>
      </c>
      <c r="D72" s="451"/>
      <c r="E72" s="193"/>
      <c r="F72" s="193"/>
      <c r="G72" s="403"/>
      <c r="H72" s="403"/>
      <c r="I72" s="403"/>
      <c r="J72" s="17"/>
      <c r="K72" s="17"/>
      <c r="L72" s="17"/>
      <c r="M72" s="17"/>
      <c r="N72" s="17"/>
      <c r="O72" s="17"/>
      <c r="P72" s="17"/>
      <c r="Q72" s="17"/>
      <c r="R72" s="17"/>
      <c r="S72" s="17"/>
      <c r="T72" s="17"/>
      <c r="U72" s="17"/>
      <c r="V72" s="17"/>
      <c r="W72" s="17"/>
      <c r="X72" s="17"/>
      <c r="Y72" s="17"/>
      <c r="Z72" s="17"/>
      <c r="AA72" s="17"/>
      <c r="AB72" s="17"/>
    </row>
    <row r="73" spans="1:28" ht="27.75" customHeight="1">
      <c r="A73" s="401"/>
      <c r="B73" s="402"/>
      <c r="C73" s="281"/>
      <c r="D73" s="92" t="s">
        <v>567</v>
      </c>
      <c r="E73" s="193"/>
      <c r="F73" s="193"/>
      <c r="G73" s="403"/>
      <c r="H73" s="403"/>
      <c r="I73" s="403"/>
      <c r="J73" s="17"/>
      <c r="K73" s="17"/>
      <c r="L73" s="17"/>
      <c r="M73" s="17"/>
      <c r="N73" s="17"/>
      <c r="O73" s="17"/>
      <c r="P73" s="17"/>
      <c r="Q73" s="17"/>
      <c r="R73" s="17"/>
      <c r="S73" s="17"/>
      <c r="T73" s="17"/>
      <c r="U73" s="17"/>
      <c r="V73" s="17"/>
      <c r="W73" s="17"/>
      <c r="X73" s="17"/>
      <c r="Y73" s="17"/>
      <c r="Z73" s="17"/>
      <c r="AA73" s="17"/>
      <c r="AB73" s="17"/>
    </row>
    <row r="74" spans="1:28" ht="27.75" customHeight="1">
      <c r="A74" s="401"/>
      <c r="B74" s="402"/>
      <c r="C74" s="404"/>
      <c r="D74" s="92" t="s">
        <v>568</v>
      </c>
      <c r="E74" s="193"/>
      <c r="F74" s="193"/>
      <c r="G74" s="403"/>
      <c r="H74" s="403"/>
      <c r="I74" s="403"/>
      <c r="J74" s="17"/>
      <c r="K74" s="17"/>
      <c r="L74" s="17"/>
      <c r="M74" s="17"/>
      <c r="N74" s="17"/>
      <c r="O74" s="17"/>
      <c r="P74" s="17"/>
      <c r="Q74" s="17"/>
      <c r="R74" s="17"/>
      <c r="S74" s="17"/>
      <c r="T74" s="17"/>
      <c r="U74" s="17"/>
      <c r="V74" s="17"/>
      <c r="W74" s="17"/>
      <c r="X74" s="17"/>
      <c r="Y74" s="17"/>
      <c r="Z74" s="17"/>
      <c r="AA74" s="17"/>
      <c r="AB74" s="17"/>
    </row>
    <row r="75" spans="1:28" ht="29.25" customHeight="1">
      <c r="A75" s="413"/>
      <c r="B75" s="427"/>
      <c r="C75" s="429"/>
      <c r="D75" s="226" t="s">
        <v>569</v>
      </c>
      <c r="E75" s="193"/>
      <c r="F75" s="193"/>
      <c r="G75" s="433"/>
      <c r="H75" s="433"/>
      <c r="I75" s="433"/>
      <c r="J75" s="17"/>
      <c r="K75" s="17"/>
      <c r="L75" s="17"/>
      <c r="M75" s="17"/>
      <c r="N75" s="17"/>
      <c r="O75" s="17"/>
      <c r="P75" s="17"/>
      <c r="Q75" s="17"/>
      <c r="R75" s="17"/>
      <c r="S75" s="17"/>
      <c r="T75" s="17"/>
      <c r="U75" s="17"/>
      <c r="V75" s="17"/>
      <c r="W75" s="17"/>
      <c r="X75" s="17"/>
      <c r="Y75" s="17"/>
      <c r="Z75" s="17"/>
      <c r="AA75" s="17"/>
      <c r="AB75" s="17"/>
    </row>
    <row r="76" spans="1:28" ht="15.75" customHeight="1">
      <c r="A76" s="131"/>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c r="AB76" s="17"/>
    </row>
    <row r="77" spans="1:28" ht="15.75" hidden="1" customHeight="1">
      <c r="A77" s="131"/>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c r="AB77" s="17"/>
    </row>
    <row r="78" spans="1:28" ht="15.75" hidden="1" customHeight="1">
      <c r="A78" s="131"/>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c r="AB78" s="17"/>
    </row>
    <row r="79" spans="1:28" ht="15.75" hidden="1" customHeight="1">
      <c r="A79" s="131"/>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c r="AB79" s="17"/>
    </row>
    <row r="80" spans="1:28" ht="15.75" hidden="1" customHeight="1">
      <c r="A80" s="131"/>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c r="AB80" s="17"/>
    </row>
    <row r="81" spans="1:28" ht="15.75" hidden="1" customHeight="1">
      <c r="A81" s="131"/>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c r="AB81" s="17"/>
    </row>
    <row r="82" spans="1:28" ht="15.75" hidden="1" customHeight="1">
      <c r="A82" s="131"/>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c r="AB82" s="17"/>
    </row>
    <row r="83" spans="1:28" ht="15.75" hidden="1" customHeight="1">
      <c r="A83" s="131"/>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c r="AB83" s="17"/>
    </row>
    <row r="84" spans="1:28" ht="15.75" hidden="1" customHeight="1">
      <c r="A84" s="131"/>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c r="AB84" s="17"/>
    </row>
    <row r="85" spans="1:28" ht="15.75" hidden="1" customHeight="1">
      <c r="A85" s="131"/>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c r="AB85" s="17"/>
    </row>
    <row r="86" spans="1:28" ht="15.75" hidden="1" customHeight="1">
      <c r="A86" s="131"/>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c r="AB86" s="17"/>
    </row>
    <row r="87" spans="1:28" ht="15.75" hidden="1" customHeight="1">
      <c r="A87" s="131"/>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c r="AB87" s="17"/>
    </row>
    <row r="88" spans="1:28" ht="15.75" hidden="1" customHeight="1">
      <c r="A88" s="131"/>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c r="AB88" s="17"/>
    </row>
    <row r="89" spans="1:28" ht="15.75" hidden="1" customHeight="1">
      <c r="A89" s="131"/>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c r="AB89" s="17"/>
    </row>
    <row r="90" spans="1:28" ht="15.75" hidden="1" customHeight="1">
      <c r="A90" s="131"/>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c r="AB90" s="17"/>
    </row>
    <row r="91" spans="1:28"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c r="AB91" s="17"/>
    </row>
    <row r="92" spans="1:28"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c r="AB92" s="17"/>
    </row>
    <row r="93" spans="1:28"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c r="AB93" s="17"/>
    </row>
    <row r="94" spans="1:28"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c r="AB94" s="17"/>
    </row>
    <row r="95" spans="1:28"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c r="AB95" s="17"/>
    </row>
    <row r="96" spans="1:28"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c r="AB96" s="17"/>
    </row>
    <row r="97" spans="1:28"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c r="AB97" s="17"/>
    </row>
    <row r="98" spans="1:28"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c r="AB98" s="17"/>
    </row>
    <row r="99" spans="1:28"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c r="AB99" s="17"/>
    </row>
    <row r="100" spans="1:28"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c r="AB100" s="17"/>
    </row>
    <row r="101" spans="1:28"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c r="AB101" s="17"/>
    </row>
    <row r="102" spans="1:28"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c r="AB102" s="17"/>
    </row>
    <row r="103" spans="1:28"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c r="AB103" s="17"/>
    </row>
    <row r="104" spans="1:28"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c r="AB104" s="17"/>
    </row>
    <row r="105" spans="1:28"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c r="AB105" s="17"/>
    </row>
    <row r="106" spans="1:28"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c r="AB106" s="17"/>
    </row>
    <row r="107" spans="1:28"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c r="AB107" s="17"/>
    </row>
    <row r="108" spans="1:28"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c r="AB108" s="17"/>
    </row>
    <row r="109" spans="1:28"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c r="AB109" s="17"/>
    </row>
    <row r="110" spans="1:28"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c r="AB110" s="17"/>
    </row>
    <row r="111" spans="1:28"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c r="AB111" s="17"/>
    </row>
    <row r="112" spans="1:28"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c r="AB112" s="17"/>
    </row>
    <row r="113" spans="1:28"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c r="AB113" s="17"/>
    </row>
    <row r="114" spans="1:28"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c r="AB114" s="17"/>
    </row>
    <row r="115" spans="1:28"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c r="AB115" s="17"/>
    </row>
    <row r="116" spans="1:28"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c r="AB116" s="17"/>
    </row>
    <row r="117" spans="1:28"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c r="AB117" s="17"/>
    </row>
    <row r="118" spans="1:28"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c r="AB118" s="17"/>
    </row>
    <row r="119" spans="1:28"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c r="AB119" s="17"/>
    </row>
    <row r="120" spans="1:28"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c r="AB120" s="17"/>
    </row>
    <row r="121" spans="1:28"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c r="AB121" s="17"/>
    </row>
    <row r="122" spans="1:28"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c r="AB122" s="17"/>
    </row>
    <row r="123" spans="1:28"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c r="AB123" s="17"/>
    </row>
    <row r="124" spans="1:28"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c r="AB124" s="17"/>
    </row>
    <row r="125" spans="1:28"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c r="AB125" s="17"/>
    </row>
    <row r="126" spans="1:28"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c r="AB126" s="17"/>
    </row>
    <row r="127" spans="1:28"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c r="AB127" s="17"/>
    </row>
    <row r="128" spans="1:28"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c r="AB128" s="17"/>
    </row>
    <row r="129" spans="1:28"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c r="AB129" s="17"/>
    </row>
    <row r="130" spans="1:28"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c r="AB130" s="17"/>
    </row>
    <row r="131" spans="1:28"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c r="AB131" s="17"/>
    </row>
    <row r="132" spans="1:28"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c r="AB132" s="17"/>
    </row>
    <row r="133" spans="1:28"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c r="AB133" s="17"/>
    </row>
    <row r="134" spans="1:28"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c r="AB134" s="17"/>
    </row>
    <row r="135" spans="1:28"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c r="AB135" s="17"/>
    </row>
    <row r="136" spans="1:28"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c r="AB136" s="17"/>
    </row>
    <row r="137" spans="1:28"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c r="AB137" s="17"/>
    </row>
    <row r="138" spans="1:28"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c r="AB138" s="17"/>
    </row>
    <row r="139" spans="1:28"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c r="AB139" s="17"/>
    </row>
    <row r="140" spans="1:28"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c r="AB140" s="17"/>
    </row>
    <row r="141" spans="1:28"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c r="AB141" s="17"/>
    </row>
    <row r="142" spans="1:28"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c r="AB142" s="17"/>
    </row>
    <row r="143" spans="1:28"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c r="AB143" s="17"/>
    </row>
    <row r="144" spans="1:28"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c r="AB144" s="17"/>
    </row>
    <row r="145" spans="1:28"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c r="AB145" s="17"/>
    </row>
    <row r="146" spans="1:28"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c r="AB146" s="17"/>
    </row>
    <row r="147" spans="1:28"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c r="AB147" s="17"/>
    </row>
    <row r="148" spans="1:28"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c r="AB148" s="17"/>
    </row>
    <row r="149" spans="1:28"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c r="AB149" s="17"/>
    </row>
    <row r="150" spans="1:28"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c r="AB150" s="17"/>
    </row>
    <row r="151" spans="1:28"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c r="AB151" s="17"/>
    </row>
    <row r="152" spans="1:28"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c r="AB152" s="17"/>
    </row>
    <row r="153" spans="1:28"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c r="AB153" s="17"/>
    </row>
    <row r="154" spans="1:28"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c r="AB154" s="17"/>
    </row>
    <row r="155" spans="1:28"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c r="AB155" s="17"/>
    </row>
    <row r="156" spans="1:28"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c r="AB156" s="17"/>
    </row>
    <row r="157" spans="1:28"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c r="AB157" s="17"/>
    </row>
    <row r="158" spans="1:28"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c r="AB158" s="17"/>
    </row>
    <row r="159" spans="1:28"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c r="AB159" s="17"/>
    </row>
    <row r="160" spans="1:28"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c r="AB160" s="17"/>
    </row>
    <row r="161" spans="1:28"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c r="AB161" s="17"/>
    </row>
    <row r="162" spans="1:28"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c r="AB162" s="17"/>
    </row>
    <row r="163" spans="1:28"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c r="AB163" s="17"/>
    </row>
    <row r="164" spans="1:28"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c r="AB164" s="17"/>
    </row>
    <row r="165" spans="1:28"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c r="AB165" s="17"/>
    </row>
    <row r="166" spans="1:28"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c r="AB166" s="17"/>
    </row>
    <row r="167" spans="1:28"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c r="AB167" s="17"/>
    </row>
    <row r="168" spans="1:28"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c r="AB168" s="17"/>
    </row>
    <row r="169" spans="1:28"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c r="AB169" s="17"/>
    </row>
    <row r="170" spans="1:28"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c r="AB170" s="17"/>
    </row>
    <row r="171" spans="1:28"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c r="AB171" s="17"/>
    </row>
    <row r="172" spans="1:28"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c r="AB172" s="17"/>
    </row>
    <row r="173" spans="1:28"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c r="AB173" s="17"/>
    </row>
    <row r="174" spans="1:28"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c r="AB174" s="17"/>
    </row>
    <row r="175" spans="1:28"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c r="AB175" s="17"/>
    </row>
    <row r="176" spans="1:28"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c r="AB176" s="17"/>
    </row>
    <row r="177" spans="1:28"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c r="AB177" s="17"/>
    </row>
    <row r="178" spans="1:28"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c r="AB178" s="17"/>
    </row>
    <row r="179" spans="1:28"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c r="AB179" s="17"/>
    </row>
    <row r="180" spans="1:28"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c r="AB180" s="17"/>
    </row>
    <row r="181" spans="1:28"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c r="AB181" s="17"/>
    </row>
    <row r="182" spans="1:28"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c r="AB182" s="17"/>
    </row>
    <row r="183" spans="1:28"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c r="AB183" s="17"/>
    </row>
    <row r="184" spans="1:28"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c r="AB184" s="17"/>
    </row>
    <row r="185" spans="1:28"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c r="AB185" s="17"/>
    </row>
    <row r="186" spans="1:28"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c r="AB186" s="17"/>
    </row>
    <row r="187" spans="1:28"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c r="AB187" s="17"/>
    </row>
    <row r="188" spans="1:28"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c r="AB188" s="17"/>
    </row>
    <row r="189" spans="1:28"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c r="AB189" s="17"/>
    </row>
    <row r="190" spans="1:28"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c r="AB190" s="17"/>
    </row>
    <row r="191" spans="1:28"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c r="AB191" s="17"/>
    </row>
    <row r="192" spans="1:28"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c r="AB192" s="17"/>
    </row>
    <row r="193" spans="1:28"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c r="AB193" s="17"/>
    </row>
    <row r="194" spans="1:28"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c r="AB194" s="17"/>
    </row>
    <row r="195" spans="1:28"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c r="AB195" s="17"/>
    </row>
    <row r="196" spans="1:28"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c r="AB196" s="17"/>
    </row>
    <row r="197" spans="1:28"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c r="AB197" s="17"/>
    </row>
    <row r="198" spans="1:28"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c r="AB198" s="17"/>
    </row>
    <row r="199" spans="1:28"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c r="AB199" s="17"/>
    </row>
    <row r="200" spans="1:28"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c r="AB200" s="17"/>
    </row>
    <row r="201" spans="1:28"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c r="AB201" s="17"/>
    </row>
    <row r="202" spans="1:28"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c r="AB202" s="17"/>
    </row>
    <row r="203" spans="1:28"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c r="AB203" s="17"/>
    </row>
    <row r="204" spans="1:28"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c r="AB204" s="17"/>
    </row>
    <row r="205" spans="1:28"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c r="AB205" s="17"/>
    </row>
    <row r="206" spans="1:28"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c r="AB206" s="17"/>
    </row>
    <row r="207" spans="1:28"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c r="AB207" s="17"/>
    </row>
    <row r="208" spans="1:28"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c r="AB208" s="17"/>
    </row>
    <row r="209" spans="1:28"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c r="AB209" s="17"/>
    </row>
    <row r="210" spans="1:28"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c r="AB210" s="17"/>
    </row>
    <row r="211" spans="1:28"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c r="AB211" s="17"/>
    </row>
    <row r="212" spans="1:28"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c r="AB212" s="17"/>
    </row>
    <row r="213" spans="1:28"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c r="AB213" s="17"/>
    </row>
    <row r="214" spans="1:28"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c r="AB214" s="17"/>
    </row>
    <row r="215" spans="1:28"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c r="AB215" s="17"/>
    </row>
    <row r="216" spans="1:28"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c r="AB216" s="17"/>
    </row>
    <row r="217" spans="1:28"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c r="AB217" s="17"/>
    </row>
    <row r="218" spans="1:28"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c r="AB218" s="17"/>
    </row>
    <row r="219" spans="1:28"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c r="AB219" s="17"/>
    </row>
    <row r="220" spans="1:28"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c r="AB220" s="17"/>
    </row>
    <row r="221" spans="1:28"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c r="AB221" s="17"/>
    </row>
    <row r="222" spans="1:28"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c r="AB222" s="17"/>
    </row>
    <row r="223" spans="1:28"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c r="AB223" s="17"/>
    </row>
    <row r="224" spans="1:28"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c r="AB224" s="17"/>
    </row>
    <row r="225" spans="1:28"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c r="AB225" s="17"/>
    </row>
    <row r="226" spans="1:28"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c r="AB226" s="17"/>
    </row>
    <row r="227" spans="1:28"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c r="AB227" s="17"/>
    </row>
    <row r="228" spans="1:28"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c r="AB228" s="17"/>
    </row>
    <row r="229" spans="1:28"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c r="AB229" s="17"/>
    </row>
    <row r="230" spans="1:28"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c r="AB230" s="17"/>
    </row>
    <row r="231" spans="1:28"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c r="AB231" s="17"/>
    </row>
    <row r="232" spans="1:28"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c r="AB232" s="17"/>
    </row>
    <row r="233" spans="1:28"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c r="AB233" s="17"/>
    </row>
    <row r="234" spans="1:28"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c r="AB234" s="17"/>
    </row>
    <row r="235" spans="1:28"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c r="AB235" s="17"/>
    </row>
    <row r="236" spans="1:28"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c r="AB236" s="17"/>
    </row>
    <row r="237" spans="1:28"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c r="AB237" s="17"/>
    </row>
    <row r="238" spans="1:28"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c r="AB238" s="17"/>
    </row>
    <row r="239" spans="1:28"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c r="AB239" s="17"/>
    </row>
    <row r="240" spans="1:28"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c r="AB240" s="17"/>
    </row>
    <row r="241" spans="1:28"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c r="AB241" s="17"/>
    </row>
    <row r="242" spans="1:28"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c r="AB242" s="17"/>
    </row>
    <row r="243" spans="1:28"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c r="AB243" s="17"/>
    </row>
    <row r="244" spans="1:28"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c r="AB244" s="17"/>
    </row>
    <row r="245" spans="1:28"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c r="AB245" s="17"/>
    </row>
    <row r="246" spans="1:28"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c r="AB246" s="17"/>
    </row>
    <row r="247" spans="1:28"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c r="AB247" s="17"/>
    </row>
    <row r="248" spans="1:28"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c r="AB248" s="17"/>
    </row>
    <row r="249" spans="1:28"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c r="AB249" s="17"/>
    </row>
    <row r="250" spans="1:28"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c r="AB250" s="17"/>
    </row>
    <row r="251" spans="1:28"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c r="AB251" s="17"/>
    </row>
    <row r="252" spans="1:28"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c r="AB252" s="17"/>
    </row>
    <row r="253" spans="1:28"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c r="AB253" s="17"/>
    </row>
    <row r="254" spans="1:28"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c r="AB254" s="17"/>
    </row>
    <row r="255" spans="1:28"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c r="AB255" s="17"/>
    </row>
    <row r="256" spans="1:28"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c r="AB256" s="17"/>
    </row>
    <row r="257" spans="1:28" ht="15.75" hidden="1" customHeight="1">
      <c r="A257" s="17"/>
      <c r="B257" s="17"/>
      <c r="C257" s="132"/>
      <c r="D257" s="132"/>
      <c r="E257" s="133"/>
      <c r="F257" s="132"/>
      <c r="G257" s="134"/>
      <c r="H257" s="134"/>
      <c r="I257" s="135"/>
      <c r="J257" s="17"/>
      <c r="K257" s="17"/>
      <c r="L257" s="17"/>
      <c r="M257" s="17"/>
      <c r="N257" s="17"/>
      <c r="O257" s="17"/>
      <c r="P257" s="17"/>
      <c r="Q257" s="17"/>
      <c r="R257" s="17"/>
      <c r="S257" s="17"/>
      <c r="T257" s="17"/>
      <c r="U257" s="17"/>
      <c r="V257" s="17"/>
      <c r="W257" s="17"/>
      <c r="X257" s="17"/>
      <c r="Y257" s="17"/>
      <c r="Z257" s="17"/>
      <c r="AA257" s="17"/>
      <c r="AB257" s="17"/>
    </row>
    <row r="258" spans="1:28" ht="15.75" hidden="1" customHeight="1">
      <c r="A258" s="17"/>
      <c r="B258" s="17"/>
      <c r="C258" s="132"/>
      <c r="D258" s="132"/>
      <c r="E258" s="133"/>
      <c r="F258" s="132"/>
      <c r="G258" s="134"/>
      <c r="H258" s="134"/>
      <c r="I258" s="135"/>
      <c r="J258" s="17"/>
      <c r="K258" s="17"/>
      <c r="L258" s="17"/>
      <c r="M258" s="17"/>
      <c r="N258" s="17"/>
      <c r="O258" s="17"/>
      <c r="P258" s="17"/>
      <c r="Q258" s="17"/>
      <c r="R258" s="17"/>
      <c r="S258" s="17"/>
      <c r="T258" s="17"/>
      <c r="U258" s="17"/>
      <c r="V258" s="17"/>
      <c r="W258" s="17"/>
      <c r="X258" s="17"/>
      <c r="Y258" s="17"/>
      <c r="Z258" s="17"/>
      <c r="AA258" s="17"/>
      <c r="AB258" s="17"/>
    </row>
    <row r="259" spans="1:28" ht="15.75" hidden="1" customHeight="1">
      <c r="A259" s="17"/>
      <c r="B259" s="17"/>
      <c r="C259" s="132"/>
      <c r="D259" s="132"/>
      <c r="E259" s="133"/>
      <c r="F259" s="132"/>
      <c r="G259" s="134"/>
      <c r="H259" s="134"/>
      <c r="I259" s="135"/>
      <c r="J259" s="17"/>
      <c r="K259" s="17"/>
      <c r="L259" s="17"/>
      <c r="M259" s="17"/>
      <c r="N259" s="17"/>
      <c r="O259" s="17"/>
      <c r="P259" s="17"/>
      <c r="Q259" s="17"/>
      <c r="R259" s="17"/>
      <c r="S259" s="17"/>
      <c r="T259" s="17"/>
      <c r="U259" s="17"/>
      <c r="V259" s="17"/>
      <c r="W259" s="17"/>
      <c r="X259" s="17"/>
      <c r="Y259" s="17"/>
      <c r="Z259" s="17"/>
      <c r="AA259" s="17"/>
      <c r="AB259" s="17"/>
    </row>
    <row r="260" spans="1:28" ht="15.75" hidden="1" customHeight="1">
      <c r="A260" s="17"/>
      <c r="B260" s="17"/>
      <c r="C260" s="132"/>
      <c r="D260" s="132"/>
      <c r="E260" s="133"/>
      <c r="F260" s="132"/>
      <c r="G260" s="134"/>
      <c r="H260" s="134"/>
      <c r="I260" s="135"/>
      <c r="J260" s="17"/>
      <c r="K260" s="17"/>
      <c r="L260" s="17"/>
      <c r="M260" s="17"/>
      <c r="N260" s="17"/>
      <c r="O260" s="17"/>
      <c r="P260" s="17"/>
      <c r="Q260" s="17"/>
      <c r="R260" s="17"/>
      <c r="S260" s="17"/>
      <c r="T260" s="17"/>
      <c r="U260" s="17"/>
      <c r="V260" s="17"/>
      <c r="W260" s="17"/>
      <c r="X260" s="17"/>
      <c r="Y260" s="17"/>
      <c r="Z260" s="17"/>
      <c r="AA260" s="17"/>
      <c r="AB260" s="17"/>
    </row>
    <row r="261" spans="1:28" ht="15.75" hidden="1" customHeight="1">
      <c r="A261" s="17"/>
      <c r="B261" s="17"/>
      <c r="C261" s="132"/>
      <c r="D261" s="132"/>
      <c r="E261" s="133"/>
      <c r="F261" s="132"/>
      <c r="G261" s="134"/>
      <c r="H261" s="134"/>
      <c r="I261" s="135"/>
      <c r="J261" s="17"/>
      <c r="K261" s="17"/>
      <c r="L261" s="17"/>
      <c r="M261" s="17"/>
      <c r="N261" s="17"/>
      <c r="O261" s="17"/>
      <c r="P261" s="17"/>
      <c r="Q261" s="17"/>
      <c r="R261" s="17"/>
      <c r="S261" s="17"/>
      <c r="T261" s="17"/>
      <c r="U261" s="17"/>
      <c r="V261" s="17"/>
      <c r="W261" s="17"/>
      <c r="X261" s="17"/>
      <c r="Y261" s="17"/>
      <c r="Z261" s="17"/>
      <c r="AA261" s="17"/>
      <c r="AB261" s="17"/>
    </row>
    <row r="262" spans="1:28" ht="15.75" hidden="1" customHeight="1">
      <c r="A262" s="17"/>
      <c r="B262" s="17"/>
      <c r="C262" s="132"/>
      <c r="D262" s="132"/>
      <c r="E262" s="133"/>
      <c r="F262" s="132"/>
      <c r="G262" s="134"/>
      <c r="H262" s="134"/>
      <c r="I262" s="135"/>
      <c r="J262" s="17"/>
      <c r="K262" s="17"/>
      <c r="L262" s="17"/>
      <c r="M262" s="17"/>
      <c r="N262" s="17"/>
      <c r="O262" s="17"/>
      <c r="P262" s="17"/>
      <c r="Q262" s="17"/>
      <c r="R262" s="17"/>
      <c r="S262" s="17"/>
      <c r="T262" s="17"/>
      <c r="U262" s="17"/>
      <c r="V262" s="17"/>
      <c r="W262" s="17"/>
      <c r="X262" s="17"/>
      <c r="Y262" s="17"/>
      <c r="Z262" s="17"/>
      <c r="AA262" s="17"/>
      <c r="AB262" s="17"/>
    </row>
    <row r="263" spans="1:28" ht="15.75" hidden="1" customHeight="1">
      <c r="A263" s="17"/>
      <c r="B263" s="17"/>
      <c r="C263" s="132"/>
      <c r="D263" s="132"/>
      <c r="E263" s="133"/>
      <c r="F263" s="132"/>
      <c r="G263" s="134"/>
      <c r="H263" s="134"/>
      <c r="I263" s="135"/>
      <c r="J263" s="17"/>
      <c r="K263" s="17"/>
      <c r="L263" s="17"/>
      <c r="M263" s="17"/>
      <c r="N263" s="17"/>
      <c r="O263" s="17"/>
      <c r="P263" s="17"/>
      <c r="Q263" s="17"/>
      <c r="R263" s="17"/>
      <c r="S263" s="17"/>
      <c r="T263" s="17"/>
      <c r="U263" s="17"/>
      <c r="V263" s="17"/>
      <c r="W263" s="17"/>
      <c r="X263" s="17"/>
      <c r="Y263" s="17"/>
      <c r="Z263" s="17"/>
      <c r="AA263" s="17"/>
      <c r="AB263" s="17"/>
    </row>
    <row r="264" spans="1:28" ht="15.75" hidden="1" customHeight="1">
      <c r="A264" s="17"/>
      <c r="B264" s="17"/>
      <c r="C264" s="132"/>
      <c r="D264" s="132"/>
      <c r="E264" s="133"/>
      <c r="F264" s="132"/>
      <c r="G264" s="134"/>
      <c r="H264" s="134"/>
      <c r="I264" s="135"/>
      <c r="J264" s="17"/>
      <c r="K264" s="17"/>
      <c r="L264" s="17"/>
      <c r="M264" s="17"/>
      <c r="N264" s="17"/>
      <c r="O264" s="17"/>
      <c r="P264" s="17"/>
      <c r="Q264" s="17"/>
      <c r="R264" s="17"/>
      <c r="S264" s="17"/>
      <c r="T264" s="17"/>
      <c r="U264" s="17"/>
      <c r="V264" s="17"/>
      <c r="W264" s="17"/>
      <c r="X264" s="17"/>
      <c r="Y264" s="17"/>
      <c r="Z264" s="17"/>
      <c r="AA264" s="17"/>
      <c r="AB264" s="17"/>
    </row>
    <row r="265" spans="1:28" ht="15.75" hidden="1" customHeight="1">
      <c r="A265" s="17"/>
      <c r="B265" s="17"/>
      <c r="C265" s="132"/>
      <c r="D265" s="132"/>
      <c r="E265" s="133"/>
      <c r="F265" s="132"/>
      <c r="G265" s="134"/>
      <c r="H265" s="134"/>
      <c r="I265" s="135"/>
      <c r="J265" s="17"/>
      <c r="K265" s="17"/>
      <c r="L265" s="17"/>
      <c r="M265" s="17"/>
      <c r="N265" s="17"/>
      <c r="O265" s="17"/>
      <c r="P265" s="17"/>
      <c r="Q265" s="17"/>
      <c r="R265" s="17"/>
      <c r="S265" s="17"/>
      <c r="T265" s="17"/>
      <c r="U265" s="17"/>
      <c r="V265" s="17"/>
      <c r="W265" s="17"/>
      <c r="X265" s="17"/>
      <c r="Y265" s="17"/>
      <c r="Z265" s="17"/>
      <c r="AA265" s="17"/>
      <c r="AB265" s="17"/>
    </row>
    <row r="266" spans="1:28" ht="15.75" hidden="1" customHeight="1">
      <c r="A266" s="17"/>
      <c r="B266" s="17"/>
      <c r="C266" s="132"/>
      <c r="D266" s="132"/>
      <c r="E266" s="133"/>
      <c r="F266" s="132"/>
      <c r="G266" s="134"/>
      <c r="H266" s="134"/>
      <c r="I266" s="135"/>
      <c r="J266" s="17"/>
      <c r="K266" s="17"/>
      <c r="L266" s="17"/>
      <c r="M266" s="17"/>
      <c r="N266" s="17"/>
      <c r="O266" s="17"/>
      <c r="P266" s="17"/>
      <c r="Q266" s="17"/>
      <c r="R266" s="17"/>
      <c r="S266" s="17"/>
      <c r="T266" s="17"/>
      <c r="U266" s="17"/>
      <c r="V266" s="17"/>
      <c r="W266" s="17"/>
      <c r="X266" s="17"/>
      <c r="Y266" s="17"/>
      <c r="Z266" s="17"/>
      <c r="AA266" s="17"/>
      <c r="AB266" s="17"/>
    </row>
    <row r="267" spans="1:28" ht="15.75" hidden="1" customHeight="1">
      <c r="A267" s="17"/>
      <c r="B267" s="17"/>
      <c r="C267" s="132"/>
      <c r="D267" s="132"/>
      <c r="E267" s="133"/>
      <c r="F267" s="132"/>
      <c r="G267" s="134"/>
      <c r="H267" s="134"/>
      <c r="I267" s="135"/>
      <c r="J267" s="17"/>
      <c r="K267" s="17"/>
      <c r="L267" s="17"/>
      <c r="M267" s="17"/>
      <c r="N267" s="17"/>
      <c r="O267" s="17"/>
      <c r="P267" s="17"/>
      <c r="Q267" s="17"/>
      <c r="R267" s="17"/>
      <c r="S267" s="17"/>
      <c r="T267" s="17"/>
      <c r="U267" s="17"/>
      <c r="V267" s="17"/>
      <c r="W267" s="17"/>
      <c r="X267" s="17"/>
      <c r="Y267" s="17"/>
      <c r="Z267" s="17"/>
      <c r="AA267" s="17"/>
      <c r="AB267" s="17"/>
    </row>
    <row r="268" spans="1:28" ht="15.75" hidden="1" customHeight="1">
      <c r="A268" s="17"/>
      <c r="B268" s="17"/>
      <c r="C268" s="132"/>
      <c r="D268" s="132"/>
      <c r="E268" s="133"/>
      <c r="F268" s="132"/>
      <c r="G268" s="134"/>
      <c r="H268" s="134"/>
      <c r="I268" s="135"/>
      <c r="J268" s="17"/>
      <c r="K268" s="17"/>
      <c r="L268" s="17"/>
      <c r="M268" s="17"/>
      <c r="N268" s="17"/>
      <c r="O268" s="17"/>
      <c r="P268" s="17"/>
      <c r="Q268" s="17"/>
      <c r="R268" s="17"/>
      <c r="S268" s="17"/>
      <c r="T268" s="17"/>
      <c r="U268" s="17"/>
      <c r="V268" s="17"/>
      <c r="W268" s="17"/>
      <c r="X268" s="17"/>
      <c r="Y268" s="17"/>
      <c r="Z268" s="17"/>
      <c r="AA268" s="17"/>
      <c r="AB268" s="17"/>
    </row>
    <row r="269" spans="1:28" ht="15.75" hidden="1" customHeight="1">
      <c r="A269" s="17"/>
      <c r="B269" s="17"/>
      <c r="C269" s="132"/>
      <c r="D269" s="132"/>
      <c r="E269" s="133"/>
      <c r="F269" s="132"/>
      <c r="G269" s="134"/>
      <c r="H269" s="134"/>
      <c r="I269" s="135"/>
      <c r="J269" s="17"/>
      <c r="K269" s="17"/>
      <c r="L269" s="17"/>
      <c r="M269" s="17"/>
      <c r="N269" s="17"/>
      <c r="O269" s="17"/>
      <c r="P269" s="17"/>
      <c r="Q269" s="17"/>
      <c r="R269" s="17"/>
      <c r="S269" s="17"/>
      <c r="T269" s="17"/>
      <c r="U269" s="17"/>
      <c r="V269" s="17"/>
      <c r="W269" s="17"/>
      <c r="X269" s="17"/>
      <c r="Y269" s="17"/>
      <c r="Z269" s="17"/>
      <c r="AA269" s="17"/>
      <c r="AB269" s="17"/>
    </row>
    <row r="270" spans="1:28" ht="15.75" hidden="1" customHeight="1">
      <c r="A270" s="17"/>
      <c r="B270" s="17"/>
      <c r="C270" s="132"/>
      <c r="D270" s="132"/>
      <c r="E270" s="133"/>
      <c r="F270" s="132"/>
      <c r="G270" s="134"/>
      <c r="H270" s="134"/>
      <c r="I270" s="135"/>
      <c r="J270" s="17"/>
      <c r="K270" s="17"/>
      <c r="L270" s="17"/>
      <c r="M270" s="17"/>
      <c r="N270" s="17"/>
      <c r="O270" s="17"/>
      <c r="P270" s="17"/>
      <c r="Q270" s="17"/>
      <c r="R270" s="17"/>
      <c r="S270" s="17"/>
      <c r="T270" s="17"/>
      <c r="U270" s="17"/>
      <c r="V270" s="17"/>
      <c r="W270" s="17"/>
      <c r="X270" s="17"/>
      <c r="Y270" s="17"/>
      <c r="Z270" s="17"/>
      <c r="AA270" s="17"/>
      <c r="AB270" s="17"/>
    </row>
    <row r="271" spans="1:28" ht="15.75" hidden="1" customHeight="1">
      <c r="A271" s="17"/>
      <c r="B271" s="17"/>
      <c r="C271" s="132"/>
      <c r="D271" s="132"/>
      <c r="E271" s="133"/>
      <c r="F271" s="132"/>
      <c r="G271" s="134"/>
      <c r="H271" s="134"/>
      <c r="I271" s="135"/>
      <c r="J271" s="17"/>
      <c r="K271" s="17"/>
      <c r="L271" s="17"/>
      <c r="M271" s="17"/>
      <c r="N271" s="17"/>
      <c r="O271" s="17"/>
      <c r="P271" s="17"/>
      <c r="Q271" s="17"/>
      <c r="R271" s="17"/>
      <c r="S271" s="17"/>
      <c r="T271" s="17"/>
      <c r="U271" s="17"/>
      <c r="V271" s="17"/>
      <c r="W271" s="17"/>
      <c r="X271" s="17"/>
      <c r="Y271" s="17"/>
      <c r="Z271" s="17"/>
      <c r="AA271" s="17"/>
      <c r="AB271" s="17"/>
    </row>
    <row r="272" spans="1:28" ht="15.75" hidden="1" customHeight="1">
      <c r="A272" s="17"/>
      <c r="B272" s="17"/>
      <c r="C272" s="132"/>
      <c r="D272" s="132"/>
      <c r="E272" s="133"/>
      <c r="F272" s="132"/>
      <c r="G272" s="134"/>
      <c r="H272" s="134"/>
      <c r="I272" s="135"/>
      <c r="J272" s="17"/>
      <c r="K272" s="17"/>
      <c r="L272" s="17"/>
      <c r="M272" s="17"/>
      <c r="N272" s="17"/>
      <c r="O272" s="17"/>
      <c r="P272" s="17"/>
      <c r="Q272" s="17"/>
      <c r="R272" s="17"/>
      <c r="S272" s="17"/>
      <c r="T272" s="17"/>
      <c r="U272" s="17"/>
      <c r="V272" s="17"/>
      <c r="W272" s="17"/>
      <c r="X272" s="17"/>
      <c r="Y272" s="17"/>
      <c r="Z272" s="17"/>
      <c r="AA272" s="17"/>
      <c r="AB272" s="17"/>
    </row>
    <row r="273" spans="1:28" ht="15.75" hidden="1" customHeight="1">
      <c r="A273" s="17"/>
      <c r="B273" s="17"/>
      <c r="C273" s="132"/>
      <c r="D273" s="132"/>
      <c r="E273" s="133"/>
      <c r="F273" s="132"/>
      <c r="G273" s="134"/>
      <c r="H273" s="134"/>
      <c r="I273" s="135"/>
      <c r="J273" s="17"/>
      <c r="K273" s="17"/>
      <c r="L273" s="17"/>
      <c r="M273" s="17"/>
      <c r="N273" s="17"/>
      <c r="O273" s="17"/>
      <c r="P273" s="17"/>
      <c r="Q273" s="17"/>
      <c r="R273" s="17"/>
      <c r="S273" s="17"/>
      <c r="T273" s="17"/>
      <c r="U273" s="17"/>
      <c r="V273" s="17"/>
      <c r="W273" s="17"/>
      <c r="X273" s="17"/>
      <c r="Y273" s="17"/>
      <c r="Z273" s="17"/>
      <c r="AA273" s="17"/>
      <c r="AB273" s="17"/>
    </row>
    <row r="274" spans="1:28" ht="15.75" hidden="1" customHeight="1">
      <c r="A274" s="17"/>
      <c r="B274" s="17"/>
      <c r="C274" s="132"/>
      <c r="D274" s="132"/>
      <c r="E274" s="133"/>
      <c r="F274" s="132"/>
      <c r="G274" s="134"/>
      <c r="H274" s="134"/>
      <c r="I274" s="135"/>
      <c r="J274" s="17"/>
      <c r="K274" s="17"/>
      <c r="L274" s="17"/>
      <c r="M274" s="17"/>
      <c r="N274" s="17"/>
      <c r="O274" s="17"/>
      <c r="P274" s="17"/>
      <c r="Q274" s="17"/>
      <c r="R274" s="17"/>
      <c r="S274" s="17"/>
      <c r="T274" s="17"/>
      <c r="U274" s="17"/>
      <c r="V274" s="17"/>
      <c r="W274" s="17"/>
      <c r="X274" s="17"/>
      <c r="Y274" s="17"/>
      <c r="Z274" s="17"/>
      <c r="AA274" s="17"/>
      <c r="AB274" s="17"/>
    </row>
    <row r="275" spans="1:28" ht="15.75" hidden="1" customHeight="1">
      <c r="A275" s="17"/>
      <c r="B275" s="17"/>
      <c r="C275" s="132"/>
      <c r="D275" s="132"/>
      <c r="E275" s="133"/>
      <c r="F275" s="132"/>
      <c r="G275" s="134"/>
      <c r="H275" s="134"/>
      <c r="I275" s="135"/>
      <c r="J275" s="17"/>
      <c r="K275" s="17"/>
      <c r="L275" s="17"/>
      <c r="M275" s="17"/>
      <c r="N275" s="17"/>
      <c r="O275" s="17"/>
      <c r="P275" s="17"/>
      <c r="Q275" s="17"/>
      <c r="R275" s="17"/>
      <c r="S275" s="17"/>
      <c r="T275" s="17"/>
      <c r="U275" s="17"/>
      <c r="V275" s="17"/>
      <c r="W275" s="17"/>
      <c r="X275" s="17"/>
      <c r="Y275" s="17"/>
      <c r="Z275" s="17"/>
      <c r="AA275" s="17"/>
      <c r="AB275" s="17"/>
    </row>
    <row r="276" spans="1:28" ht="15.75" hidden="1" customHeight="1"/>
    <row r="277" spans="1:28" ht="15.75" hidden="1" customHeight="1"/>
    <row r="278" spans="1:28" ht="15.75" hidden="1" customHeight="1"/>
    <row r="279" spans="1:28" ht="15.75" hidden="1" customHeight="1"/>
    <row r="280" spans="1:28" ht="15.75" hidden="1" customHeight="1"/>
    <row r="281" spans="1:28" ht="15.75" hidden="1" customHeight="1"/>
    <row r="282" spans="1:28" ht="15.75" hidden="1" customHeight="1"/>
    <row r="283" spans="1:28" ht="15.75" hidden="1" customHeight="1"/>
    <row r="284" spans="1:28" ht="15.75" hidden="1" customHeight="1"/>
    <row r="285" spans="1:28" ht="15.75" hidden="1" customHeight="1"/>
    <row r="286" spans="1:28" ht="15.75" hidden="1" customHeight="1"/>
    <row r="287" spans="1:28" ht="15.75" hidden="1" customHeight="1"/>
    <row r="288" spans="1:2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sheetData>
  <mergeCells count="98">
    <mergeCell ref="H22:H24"/>
    <mergeCell ref="I22:I24"/>
    <mergeCell ref="E24:F24"/>
    <mergeCell ref="A1:B1"/>
    <mergeCell ref="A2:B2"/>
    <mergeCell ref="C2:G4"/>
    <mergeCell ref="A3:B3"/>
    <mergeCell ref="A4:B4"/>
    <mergeCell ref="A6:A31"/>
    <mergeCell ref="B6:B20"/>
    <mergeCell ref="B21:B24"/>
    <mergeCell ref="C21:D21"/>
    <mergeCell ref="C23:D23"/>
    <mergeCell ref="E22:F22"/>
    <mergeCell ref="G22:G24"/>
    <mergeCell ref="I6:I20"/>
    <mergeCell ref="E7:F7"/>
    <mergeCell ref="E8:F8"/>
    <mergeCell ref="C17:D17"/>
    <mergeCell ref="E18:F18"/>
    <mergeCell ref="E20:F20"/>
    <mergeCell ref="C7:C16"/>
    <mergeCell ref="C18:C20"/>
    <mergeCell ref="C6:D6"/>
    <mergeCell ref="G6:G20"/>
    <mergeCell ref="H6:H20"/>
    <mergeCell ref="I63:I67"/>
    <mergeCell ref="G69:G75"/>
    <mergeCell ref="H69:H75"/>
    <mergeCell ref="I69:I75"/>
    <mergeCell ref="G33:G43"/>
    <mergeCell ref="G45:G47"/>
    <mergeCell ref="G49:G55"/>
    <mergeCell ref="H49:H55"/>
    <mergeCell ref="I49:I55"/>
    <mergeCell ref="H57:H61"/>
    <mergeCell ref="I57:I61"/>
    <mergeCell ref="H45:H47"/>
    <mergeCell ref="I45:I47"/>
    <mergeCell ref="E44:F44"/>
    <mergeCell ref="E45:F45"/>
    <mergeCell ref="G57:G61"/>
    <mergeCell ref="G63:G67"/>
    <mergeCell ref="H63:H67"/>
    <mergeCell ref="E63:F63"/>
    <mergeCell ref="E64:F64"/>
    <mergeCell ref="E48:F48"/>
    <mergeCell ref="E52:F52"/>
    <mergeCell ref="E53:F53"/>
    <mergeCell ref="E54:F54"/>
    <mergeCell ref="E55:F55"/>
    <mergeCell ref="E56:F56"/>
    <mergeCell ref="E62:F62"/>
    <mergeCell ref="C57:C59"/>
    <mergeCell ref="C60:D60"/>
    <mergeCell ref="C62:D62"/>
    <mergeCell ref="C63:C65"/>
    <mergeCell ref="C66:D66"/>
    <mergeCell ref="B25:B31"/>
    <mergeCell ref="C25:D25"/>
    <mergeCell ref="C26:C29"/>
    <mergeCell ref="C30:D30"/>
    <mergeCell ref="A32:A55"/>
    <mergeCell ref="C32:D32"/>
    <mergeCell ref="B48:B55"/>
    <mergeCell ref="C49:C53"/>
    <mergeCell ref="C54:D54"/>
    <mergeCell ref="C41:D41"/>
    <mergeCell ref="B32:B43"/>
    <mergeCell ref="B44:B47"/>
    <mergeCell ref="A56:A75"/>
    <mergeCell ref="B56:B61"/>
    <mergeCell ref="B62:B67"/>
    <mergeCell ref="B68:B75"/>
    <mergeCell ref="C44:D44"/>
    <mergeCell ref="C46:D46"/>
    <mergeCell ref="C42:C43"/>
    <mergeCell ref="C48:D48"/>
    <mergeCell ref="C56:D56"/>
    <mergeCell ref="C68:D68"/>
    <mergeCell ref="C69:C71"/>
    <mergeCell ref="C72:D72"/>
    <mergeCell ref="C73:C75"/>
    <mergeCell ref="I26:I31"/>
    <mergeCell ref="E27:F27"/>
    <mergeCell ref="E28:F28"/>
    <mergeCell ref="E29:F29"/>
    <mergeCell ref="C33:C40"/>
    <mergeCell ref="G26:G31"/>
    <mergeCell ref="E32:F32"/>
    <mergeCell ref="H33:H43"/>
    <mergeCell ref="I33:I43"/>
    <mergeCell ref="E43:F43"/>
    <mergeCell ref="E30:F30"/>
    <mergeCell ref="E31:F31"/>
    <mergeCell ref="E25:F25"/>
    <mergeCell ref="E26:F26"/>
    <mergeCell ref="H26:H31"/>
  </mergeCells>
  <conditionalFormatting sqref="C7 C18 C22 C24 C26 C31 C33:C40 C42:C43 C45 C47 C49:C52 C55 C57:C61 C63 C66:C67 C69 C73">
    <cfRule type="containsBlanks" dxfId="101" priority="1">
      <formula>LEN(TRIM(C7))=0</formula>
    </cfRule>
  </conditionalFormatting>
  <conditionalFormatting sqref="E7">
    <cfRule type="cellIs" dxfId="100" priority="2" operator="equal">
      <formula>"sim"</formula>
    </cfRule>
  </conditionalFormatting>
  <conditionalFormatting sqref="E7">
    <cfRule type="cellIs" dxfId="99" priority="3" operator="equal">
      <formula>"não"</formula>
    </cfRule>
  </conditionalFormatting>
  <conditionalFormatting sqref="C7 E7:E16 C18 E18:E20 C22 E22 C24 E24 C26 E26:E29 C31 E31 C33:C40 E33:E53 C42:C43 C45 C47 C49:C52 C55 E55 C57:C61 E57:E75 C63 C66:C67 C69 C73">
    <cfRule type="cellIs" dxfId="98" priority="4" operator="equal">
      <formula>"SIM"</formula>
    </cfRule>
  </conditionalFormatting>
  <conditionalFormatting sqref="C7 E7:E16 C18 E18:E20 C22 E22 C24 E24 C26 E26:E29 C31 E31 C33:C40 E33:E53 C42:C43 C45 C47 C49:C52 C55 E55 C57:C61 E57:E75 C63 C66:C67 C69 C73">
    <cfRule type="cellIs" dxfId="97" priority="5" operator="equal">
      <formula>"NÃO"</formula>
    </cfRule>
  </conditionalFormatting>
  <conditionalFormatting sqref="F17">
    <cfRule type="cellIs" dxfId="96" priority="6" operator="equal">
      <formula>"sim"</formula>
    </cfRule>
  </conditionalFormatting>
  <conditionalFormatting sqref="F17">
    <cfRule type="cellIs" dxfId="95" priority="7" operator="equal">
      <formula>"não"</formula>
    </cfRule>
  </conditionalFormatting>
  <conditionalFormatting sqref="E18">
    <cfRule type="cellIs" dxfId="94" priority="8" operator="equal">
      <formula>"sim"</formula>
    </cfRule>
  </conditionalFormatting>
  <conditionalFormatting sqref="E18">
    <cfRule type="cellIs" dxfId="93" priority="9" operator="equal">
      <formula>"não"</formula>
    </cfRule>
  </conditionalFormatting>
  <conditionalFormatting sqref="E19:E20">
    <cfRule type="cellIs" dxfId="92" priority="10" operator="equal">
      <formula>"sim"</formula>
    </cfRule>
  </conditionalFormatting>
  <conditionalFormatting sqref="E19:E20">
    <cfRule type="cellIs" dxfId="91" priority="11" operator="equal">
      <formula>"não"</formula>
    </cfRule>
  </conditionalFormatting>
  <conditionalFormatting sqref="F21">
    <cfRule type="cellIs" dxfId="90" priority="12" operator="equal">
      <formula>"sim"</formula>
    </cfRule>
  </conditionalFormatting>
  <conditionalFormatting sqref="F21">
    <cfRule type="cellIs" dxfId="89" priority="13" operator="equal">
      <formula>"não"</formula>
    </cfRule>
  </conditionalFormatting>
  <conditionalFormatting sqref="E22">
    <cfRule type="cellIs" dxfId="88" priority="14" operator="equal">
      <formula>"sim"</formula>
    </cfRule>
  </conditionalFormatting>
  <conditionalFormatting sqref="E22">
    <cfRule type="cellIs" dxfId="87" priority="15" operator="equal">
      <formula>"não"</formula>
    </cfRule>
  </conditionalFormatting>
  <conditionalFormatting sqref="E24">
    <cfRule type="cellIs" dxfId="86" priority="16" operator="equal">
      <formula>"sim"</formula>
    </cfRule>
  </conditionalFormatting>
  <conditionalFormatting sqref="E24">
    <cfRule type="cellIs" dxfId="85" priority="17" operator="equal">
      <formula>"não"</formula>
    </cfRule>
  </conditionalFormatting>
  <conditionalFormatting sqref="E26 E28">
    <cfRule type="cellIs" dxfId="84" priority="18" operator="equal">
      <formula>"sim"</formula>
    </cfRule>
  </conditionalFormatting>
  <conditionalFormatting sqref="E26 E28">
    <cfRule type="cellIs" dxfId="83" priority="19" operator="equal">
      <formula>"não"</formula>
    </cfRule>
  </conditionalFormatting>
  <conditionalFormatting sqref="E27 E29">
    <cfRule type="cellIs" dxfId="82" priority="20" operator="equal">
      <formula>"sim"</formula>
    </cfRule>
  </conditionalFormatting>
  <conditionalFormatting sqref="E27 E29">
    <cfRule type="cellIs" dxfId="81" priority="21" operator="equal">
      <formula>"não"</formula>
    </cfRule>
  </conditionalFormatting>
  <conditionalFormatting sqref="E7:E16 E18:E20 E22 E24 E26:E29 E31 E33:E43 E45:E47 E49:E53 E55 E57:E61 E63:E75">
    <cfRule type="cellIs" dxfId="80" priority="22" operator="equal">
      <formula>"sim"</formula>
    </cfRule>
  </conditionalFormatting>
  <conditionalFormatting sqref="E7:E16 E18:E20 E22 E24 E26:E29 E31 E33:E43 E45:E47 E49:E53 E55 E57:E61 E63:E75">
    <cfRule type="cellIs" dxfId="79" priority="23" operator="equal">
      <formula>"não"</formula>
    </cfRule>
  </conditionalFormatting>
  <dataValidations count="1">
    <dataValidation type="list" allowBlank="1" showErrorMessage="1" sqref="E17 E21 E23 E25 E30" xr:uid="{00000000-0002-0000-0C00-000001000000}">
      <formula1>$AA$6:$AA$8</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C00-000000000000}">
          <x14:formula1>
            <xm:f>'KPA 2.1'!$J$14:$J$20</xm:f>
          </x14:formula1>
          <xm:sqref>E7:E8 E9:F16 C18 E18 E19:F19 E20 C22 E22 C24 E24 C26 E26:E29 C31 E31 C33 C42 E33:F42 E43 C45 E45 C47 E46:F47 C49 E49:F51 E52:E53 C55 E55 C57 C61 E57:F61 C63 E63:E64 C67 C69 C73 E65:F75</xm:sqref>
        </x14:dataValidation>
        <x14:dataValidation type="list" allowBlank="1" showInputMessage="1" showErrorMessage="1" prompt="Selecione o valor na seta ao lado" xr:uid="{00000000-0002-0000-0C00-000002000000}">
          <x14:formula1>
            <xm:f>'KPA 2.1'!$J$14:$J$20</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B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34.85546875" customWidth="1"/>
    <col min="3" max="3" width="18.140625" customWidth="1"/>
    <col min="4" max="4" width="79.5703125"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8" width="8.7109375" hidden="1" customWidth="1"/>
  </cols>
  <sheetData>
    <row r="1" spans="1:28" ht="15.75" customHeight="1">
      <c r="A1" s="452" t="s">
        <v>570</v>
      </c>
      <c r="B1" s="367"/>
      <c r="C1" s="76"/>
      <c r="D1" s="76"/>
      <c r="E1" s="76"/>
      <c r="F1" s="76"/>
      <c r="G1" s="76"/>
      <c r="H1" s="78"/>
      <c r="I1" s="79"/>
      <c r="J1" s="177"/>
      <c r="K1" s="178"/>
      <c r="L1" s="178"/>
      <c r="M1" s="178"/>
      <c r="N1" s="178"/>
      <c r="O1" s="178"/>
      <c r="P1" s="178"/>
      <c r="Q1" s="178"/>
      <c r="R1" s="178"/>
      <c r="S1" s="178"/>
      <c r="T1" s="178"/>
      <c r="U1" s="178"/>
      <c r="V1" s="178"/>
      <c r="W1" s="178"/>
      <c r="X1" s="178"/>
      <c r="Y1" s="178"/>
      <c r="Z1" s="178"/>
      <c r="AA1" s="178"/>
      <c r="AB1" s="178"/>
    </row>
    <row r="2" spans="1:28" ht="15.75" customHeight="1" outlineLevel="1">
      <c r="A2" s="212" t="s">
        <v>45</v>
      </c>
      <c r="B2" s="227"/>
      <c r="C2" s="283" t="s">
        <v>571</v>
      </c>
      <c r="D2" s="367"/>
      <c r="E2" s="367"/>
      <c r="F2" s="367"/>
      <c r="G2" s="367"/>
      <c r="H2" s="78"/>
      <c r="I2" s="79"/>
      <c r="J2" s="177"/>
      <c r="K2" s="178"/>
      <c r="L2" s="178"/>
      <c r="M2" s="178"/>
      <c r="N2" s="178"/>
      <c r="O2" s="178"/>
      <c r="P2" s="178"/>
      <c r="Q2" s="178"/>
      <c r="R2" s="178"/>
      <c r="S2" s="178"/>
      <c r="T2" s="178"/>
      <c r="U2" s="178"/>
      <c r="V2" s="178"/>
      <c r="W2" s="178"/>
      <c r="X2" s="178"/>
      <c r="Y2" s="178"/>
      <c r="Z2" s="178"/>
      <c r="AA2" s="178"/>
      <c r="AB2" s="178"/>
    </row>
    <row r="3" spans="1:28" ht="15.75" hidden="1" customHeight="1" outlineLevel="1">
      <c r="A3" s="351"/>
      <c r="B3" s="367"/>
      <c r="C3" s="367"/>
      <c r="D3" s="367"/>
      <c r="E3" s="367"/>
      <c r="F3" s="367"/>
      <c r="G3" s="367"/>
      <c r="H3" s="78"/>
      <c r="I3" s="79"/>
      <c r="J3" s="177"/>
      <c r="K3" s="178"/>
      <c r="L3" s="178"/>
      <c r="M3" s="178"/>
      <c r="N3" s="178"/>
      <c r="O3" s="178"/>
      <c r="P3" s="178"/>
      <c r="Q3" s="178"/>
      <c r="R3" s="178"/>
      <c r="S3" s="178"/>
      <c r="T3" s="178"/>
      <c r="U3" s="178"/>
      <c r="V3" s="178"/>
      <c r="W3" s="178"/>
      <c r="X3" s="178"/>
      <c r="Y3" s="178"/>
      <c r="Z3" s="178"/>
      <c r="AA3" s="178"/>
      <c r="AB3" s="178"/>
    </row>
    <row r="4" spans="1:28" ht="101.25" customHeight="1" outlineLevel="1">
      <c r="A4" s="352" t="s">
        <v>572</v>
      </c>
      <c r="B4" s="367"/>
      <c r="C4" s="367"/>
      <c r="D4" s="367"/>
      <c r="E4" s="367"/>
      <c r="F4" s="367"/>
      <c r="G4" s="367"/>
      <c r="H4" s="78"/>
      <c r="I4" s="79"/>
      <c r="J4" s="177"/>
      <c r="K4" s="178"/>
      <c r="L4" s="178"/>
      <c r="M4" s="178"/>
      <c r="N4" s="178"/>
      <c r="O4" s="178"/>
      <c r="P4" s="178"/>
      <c r="Q4" s="178"/>
      <c r="R4" s="178"/>
      <c r="S4" s="178"/>
      <c r="T4" s="178"/>
      <c r="U4" s="178"/>
      <c r="V4" s="178"/>
      <c r="W4" s="178"/>
      <c r="X4" s="178"/>
      <c r="Y4" s="178"/>
      <c r="Z4" s="178"/>
      <c r="AA4" s="178"/>
      <c r="AB4" s="178"/>
    </row>
    <row r="5" spans="1:28"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c r="AB5" s="87"/>
    </row>
    <row r="6" spans="1:28">
      <c r="A6" s="285" t="s">
        <v>573</v>
      </c>
      <c r="B6" s="279" t="s">
        <v>574</v>
      </c>
      <c r="C6" s="280" t="s">
        <v>101</v>
      </c>
      <c r="D6" s="400"/>
      <c r="E6" s="97"/>
      <c r="F6" s="98"/>
      <c r="G6" s="353"/>
      <c r="H6" s="353"/>
      <c r="I6" s="353"/>
      <c r="J6" s="143"/>
      <c r="K6" s="90"/>
      <c r="L6" s="90"/>
      <c r="M6" s="90"/>
      <c r="N6" s="90"/>
      <c r="O6" s="90"/>
      <c r="P6" s="90"/>
      <c r="Q6" s="90"/>
      <c r="R6" s="90"/>
      <c r="S6" s="90"/>
      <c r="T6" s="90"/>
      <c r="U6" s="90"/>
      <c r="V6" s="90"/>
      <c r="W6" s="90"/>
      <c r="X6" s="90"/>
      <c r="Y6" s="90"/>
      <c r="Z6" s="90"/>
      <c r="AA6" s="90" t="s">
        <v>110</v>
      </c>
      <c r="AB6" s="90"/>
    </row>
    <row r="7" spans="1:28" ht="40.5" customHeight="1">
      <c r="A7" s="401"/>
      <c r="B7" s="402"/>
      <c r="C7" s="300"/>
      <c r="D7" s="186" t="s">
        <v>575</v>
      </c>
      <c r="E7" s="180"/>
      <c r="F7" s="193"/>
      <c r="G7" s="453"/>
      <c r="H7" s="453"/>
      <c r="I7" s="453"/>
      <c r="J7" s="143"/>
      <c r="K7" s="90"/>
      <c r="L7" s="90"/>
      <c r="M7" s="90"/>
      <c r="N7" s="90"/>
      <c r="O7" s="90"/>
      <c r="P7" s="90"/>
      <c r="Q7" s="90"/>
      <c r="R7" s="90"/>
      <c r="S7" s="90"/>
      <c r="T7" s="90"/>
      <c r="U7" s="90"/>
      <c r="V7" s="90"/>
      <c r="W7" s="90"/>
      <c r="X7" s="90"/>
      <c r="Y7" s="90"/>
      <c r="Z7" s="90"/>
      <c r="AA7" s="90"/>
      <c r="AB7" s="90"/>
    </row>
    <row r="8" spans="1:28" ht="27.75" customHeight="1">
      <c r="A8" s="401"/>
      <c r="B8" s="402"/>
      <c r="C8" s="404"/>
      <c r="D8" s="186" t="s">
        <v>576</v>
      </c>
      <c r="E8" s="180"/>
      <c r="F8" s="193"/>
      <c r="G8" s="453"/>
      <c r="H8" s="453"/>
      <c r="I8" s="453"/>
      <c r="J8" s="143"/>
      <c r="K8" s="90"/>
      <c r="L8" s="90"/>
      <c r="M8" s="90"/>
      <c r="N8" s="90"/>
      <c r="O8" s="90"/>
      <c r="P8" s="90"/>
      <c r="Q8" s="90"/>
      <c r="R8" s="90"/>
      <c r="S8" s="90"/>
      <c r="T8" s="90"/>
      <c r="U8" s="90"/>
      <c r="V8" s="90"/>
      <c r="W8" s="90"/>
      <c r="X8" s="90"/>
      <c r="Y8" s="90"/>
      <c r="Z8" s="90"/>
      <c r="AA8" s="90"/>
      <c r="AB8" s="90"/>
    </row>
    <row r="9" spans="1:28" ht="27.75" customHeight="1">
      <c r="A9" s="401"/>
      <c r="B9" s="402"/>
      <c r="C9" s="404"/>
      <c r="D9" s="186" t="s">
        <v>577</v>
      </c>
      <c r="E9" s="180"/>
      <c r="F9" s="193"/>
      <c r="G9" s="453"/>
      <c r="H9" s="453"/>
      <c r="I9" s="453"/>
      <c r="J9" s="143"/>
      <c r="K9" s="90"/>
      <c r="L9" s="90"/>
      <c r="M9" s="90"/>
      <c r="N9" s="90"/>
      <c r="O9" s="90"/>
      <c r="P9" s="90"/>
      <c r="Q9" s="90"/>
      <c r="R9" s="90"/>
      <c r="S9" s="90"/>
      <c r="T9" s="90"/>
      <c r="U9" s="90"/>
      <c r="V9" s="90"/>
      <c r="W9" s="90"/>
      <c r="X9" s="90"/>
      <c r="Y9" s="90"/>
      <c r="Z9" s="90"/>
      <c r="AA9" s="90"/>
      <c r="AB9" s="90"/>
    </row>
    <row r="10" spans="1:28" ht="27.75" customHeight="1">
      <c r="A10" s="401"/>
      <c r="B10" s="402"/>
      <c r="C10" s="404"/>
      <c r="D10" s="186" t="s">
        <v>578</v>
      </c>
      <c r="E10" s="180"/>
      <c r="F10" s="193"/>
      <c r="G10" s="453"/>
      <c r="H10" s="453"/>
      <c r="I10" s="453"/>
      <c r="J10" s="143"/>
      <c r="K10" s="90"/>
      <c r="L10" s="90"/>
      <c r="M10" s="90"/>
      <c r="N10" s="90"/>
      <c r="O10" s="90"/>
      <c r="P10" s="90"/>
      <c r="Q10" s="90"/>
      <c r="R10" s="90"/>
      <c r="S10" s="90"/>
      <c r="T10" s="90"/>
      <c r="U10" s="90"/>
      <c r="V10" s="90"/>
      <c r="W10" s="90"/>
      <c r="X10" s="90"/>
      <c r="Y10" s="90"/>
      <c r="Z10" s="90"/>
      <c r="AA10" s="90"/>
      <c r="AB10" s="90"/>
    </row>
    <row r="11" spans="1:28" ht="40.5" customHeight="1">
      <c r="A11" s="401"/>
      <c r="B11" s="402"/>
      <c r="C11" s="404"/>
      <c r="D11" s="186" t="s">
        <v>579</v>
      </c>
      <c r="E11" s="180"/>
      <c r="F11" s="193"/>
      <c r="G11" s="453"/>
      <c r="H11" s="453"/>
      <c r="I11" s="453"/>
      <c r="J11" s="143"/>
      <c r="K11" s="90"/>
      <c r="L11" s="90"/>
      <c r="M11" s="90"/>
      <c r="N11" s="90"/>
      <c r="O11" s="90"/>
      <c r="P11" s="90"/>
      <c r="Q11" s="90"/>
      <c r="R11" s="90"/>
      <c r="S11" s="90"/>
      <c r="T11" s="90"/>
      <c r="U11" s="90"/>
      <c r="V11" s="90"/>
      <c r="W11" s="90"/>
      <c r="X11" s="90"/>
      <c r="Y11" s="90"/>
      <c r="Z11" s="90"/>
      <c r="AA11" s="90"/>
      <c r="AB11" s="90"/>
    </row>
    <row r="12" spans="1:28" ht="27.75" customHeight="1">
      <c r="A12" s="401"/>
      <c r="B12" s="402"/>
      <c r="C12" s="405"/>
      <c r="D12" s="92" t="s">
        <v>580</v>
      </c>
      <c r="E12" s="288"/>
      <c r="F12" s="408"/>
      <c r="G12" s="453"/>
      <c r="H12" s="453"/>
      <c r="I12" s="453"/>
      <c r="J12" s="143"/>
      <c r="K12" s="90"/>
      <c r="L12" s="90"/>
      <c r="M12" s="90"/>
      <c r="N12" s="90"/>
      <c r="O12" s="90"/>
      <c r="P12" s="90"/>
      <c r="Q12" s="90"/>
      <c r="R12" s="90"/>
      <c r="S12" s="90"/>
      <c r="T12" s="90"/>
      <c r="U12" s="90"/>
      <c r="V12" s="90"/>
      <c r="W12" s="90"/>
      <c r="X12" s="90"/>
      <c r="Y12" s="90"/>
      <c r="Z12" s="90"/>
      <c r="AA12" s="90"/>
      <c r="AB12" s="90"/>
    </row>
    <row r="13" spans="1:28">
      <c r="A13" s="401"/>
      <c r="B13" s="402"/>
      <c r="C13" s="278" t="s">
        <v>106</v>
      </c>
      <c r="D13" s="421"/>
      <c r="E13" s="181"/>
      <c r="F13" s="216"/>
      <c r="G13" s="453"/>
      <c r="H13" s="453"/>
      <c r="I13" s="453"/>
      <c r="J13" s="143"/>
      <c r="K13" s="90"/>
      <c r="L13" s="90"/>
      <c r="M13" s="90"/>
      <c r="N13" s="90"/>
      <c r="O13" s="90"/>
      <c r="P13" s="90"/>
      <c r="Q13" s="90"/>
      <c r="R13" s="90"/>
      <c r="S13" s="90"/>
      <c r="T13" s="90"/>
      <c r="U13" s="90"/>
      <c r="V13" s="90"/>
      <c r="W13" s="90"/>
      <c r="X13" s="90"/>
      <c r="Y13" s="90"/>
      <c r="Z13" s="90"/>
      <c r="AA13" s="90"/>
      <c r="AB13" s="90"/>
    </row>
    <row r="14" spans="1:28" ht="27.75" customHeight="1">
      <c r="A14" s="401"/>
      <c r="B14" s="402"/>
      <c r="C14" s="281"/>
      <c r="D14" s="228" t="s">
        <v>581</v>
      </c>
      <c r="E14" s="180"/>
      <c r="F14" s="193"/>
      <c r="G14" s="453"/>
      <c r="H14" s="453"/>
      <c r="I14" s="453"/>
      <c r="J14" s="143"/>
      <c r="K14" s="90"/>
      <c r="L14" s="90"/>
      <c r="M14" s="90"/>
      <c r="N14" s="90"/>
      <c r="O14" s="90"/>
      <c r="P14" s="90"/>
      <c r="Q14" s="90"/>
      <c r="R14" s="90"/>
      <c r="S14" s="90"/>
      <c r="T14" s="90"/>
      <c r="U14" s="90"/>
      <c r="V14" s="90"/>
      <c r="W14" s="90"/>
      <c r="X14" s="90"/>
      <c r="Y14" s="90"/>
      <c r="Z14" s="90"/>
      <c r="AA14" s="90"/>
      <c r="AB14" s="90"/>
    </row>
    <row r="15" spans="1:28" ht="29.25" customHeight="1">
      <c r="A15" s="401"/>
      <c r="B15" s="406"/>
      <c r="C15" s="405"/>
      <c r="D15" s="92" t="s">
        <v>582</v>
      </c>
      <c r="E15" s="288"/>
      <c r="F15" s="408"/>
      <c r="G15" s="454"/>
      <c r="H15" s="454"/>
      <c r="I15" s="454"/>
      <c r="J15" s="143"/>
      <c r="K15" s="90"/>
      <c r="L15" s="90"/>
      <c r="M15" s="90"/>
      <c r="N15" s="90"/>
      <c r="O15" s="90"/>
      <c r="P15" s="90"/>
      <c r="Q15" s="90"/>
      <c r="R15" s="90"/>
      <c r="S15" s="90"/>
      <c r="T15" s="90"/>
      <c r="U15" s="90"/>
      <c r="V15" s="90"/>
      <c r="W15" s="90"/>
      <c r="X15" s="90"/>
      <c r="Y15" s="90"/>
      <c r="Z15" s="90"/>
      <c r="AA15" s="90"/>
      <c r="AB15" s="90"/>
    </row>
    <row r="16" spans="1:28">
      <c r="A16" s="401"/>
      <c r="B16" s="279" t="s">
        <v>583</v>
      </c>
      <c r="C16" s="280" t="s">
        <v>101</v>
      </c>
      <c r="D16" s="400"/>
      <c r="E16" s="182"/>
      <c r="F16" s="152" t="s">
        <v>110</v>
      </c>
      <c r="G16" s="153"/>
      <c r="H16" s="229"/>
      <c r="I16" s="230"/>
      <c r="J16" s="154"/>
      <c r="K16" s="108"/>
      <c r="L16" s="108"/>
      <c r="M16" s="108"/>
      <c r="N16" s="108"/>
      <c r="O16" s="108"/>
      <c r="P16" s="108"/>
      <c r="Q16" s="108"/>
      <c r="R16" s="108"/>
      <c r="S16" s="108"/>
      <c r="T16" s="108"/>
      <c r="U16" s="108"/>
      <c r="V16" s="108"/>
      <c r="W16" s="108"/>
      <c r="X16" s="108"/>
      <c r="Y16" s="108"/>
      <c r="Z16" s="108"/>
      <c r="AA16" s="108"/>
      <c r="AB16" s="108"/>
    </row>
    <row r="17" spans="1:28" ht="40.5" customHeight="1">
      <c r="A17" s="401"/>
      <c r="B17" s="402"/>
      <c r="C17" s="281"/>
      <c r="D17" s="92" t="s">
        <v>584</v>
      </c>
      <c r="E17" s="288"/>
      <c r="F17" s="408"/>
      <c r="G17" s="353"/>
      <c r="H17" s="353"/>
      <c r="I17" s="353"/>
      <c r="J17" s="154"/>
      <c r="K17" s="108"/>
      <c r="L17" s="108"/>
      <c r="M17" s="108"/>
      <c r="N17" s="108"/>
      <c r="O17" s="108"/>
      <c r="P17" s="108"/>
      <c r="Q17" s="108"/>
      <c r="R17" s="108"/>
      <c r="S17" s="108"/>
      <c r="T17" s="108"/>
      <c r="U17" s="108"/>
      <c r="V17" s="108"/>
      <c r="W17" s="108"/>
      <c r="X17" s="108"/>
      <c r="Y17" s="108"/>
      <c r="Z17" s="108"/>
      <c r="AA17" s="108"/>
      <c r="AB17" s="108"/>
    </row>
    <row r="18" spans="1:28" ht="29.25" customHeight="1">
      <c r="A18" s="401"/>
      <c r="B18" s="402"/>
      <c r="C18" s="405"/>
      <c r="D18" s="92" t="s">
        <v>585</v>
      </c>
      <c r="E18" s="288"/>
      <c r="F18" s="408"/>
      <c r="G18" s="453"/>
      <c r="H18" s="453"/>
      <c r="I18" s="453"/>
      <c r="J18" s="154"/>
      <c r="K18" s="108"/>
      <c r="L18" s="108"/>
      <c r="M18" s="108"/>
      <c r="N18" s="108"/>
      <c r="O18" s="108"/>
      <c r="P18" s="108"/>
      <c r="Q18" s="108"/>
      <c r="R18" s="108"/>
      <c r="S18" s="108"/>
      <c r="T18" s="108"/>
      <c r="U18" s="108"/>
      <c r="V18" s="108"/>
      <c r="W18" s="108"/>
      <c r="X18" s="108"/>
      <c r="Y18" s="108"/>
      <c r="Z18" s="108"/>
      <c r="AA18" s="108"/>
      <c r="AB18" s="108"/>
    </row>
    <row r="19" spans="1:28" ht="17.25" customHeight="1">
      <c r="A19" s="401"/>
      <c r="B19" s="402"/>
      <c r="C19" s="278" t="s">
        <v>106</v>
      </c>
      <c r="D19" s="421"/>
      <c r="E19" s="183"/>
      <c r="F19" s="167"/>
      <c r="G19" s="453"/>
      <c r="H19" s="453"/>
      <c r="I19" s="453"/>
      <c r="J19" s="154"/>
      <c r="K19" s="108"/>
      <c r="L19" s="108"/>
      <c r="M19" s="108"/>
      <c r="N19" s="108"/>
      <c r="O19" s="108"/>
      <c r="P19" s="108"/>
      <c r="Q19" s="108"/>
      <c r="R19" s="108"/>
      <c r="S19" s="108"/>
      <c r="T19" s="108"/>
      <c r="U19" s="108"/>
      <c r="V19" s="108"/>
      <c r="W19" s="108"/>
      <c r="X19" s="108"/>
      <c r="Y19" s="108"/>
      <c r="Z19" s="108"/>
      <c r="AA19" s="108"/>
      <c r="AB19" s="108"/>
    </row>
    <row r="20" spans="1:28" ht="27.75" customHeight="1">
      <c r="A20" s="401"/>
      <c r="B20" s="406"/>
      <c r="C20" s="128"/>
      <c r="D20" s="92" t="s">
        <v>586</v>
      </c>
      <c r="E20" s="288"/>
      <c r="F20" s="408"/>
      <c r="G20" s="454"/>
      <c r="H20" s="454"/>
      <c r="I20" s="454"/>
      <c r="J20" s="154"/>
      <c r="K20" s="108"/>
      <c r="L20" s="108"/>
      <c r="M20" s="108"/>
      <c r="N20" s="108"/>
      <c r="O20" s="108"/>
      <c r="P20" s="108"/>
      <c r="Q20" s="108"/>
      <c r="R20" s="108"/>
      <c r="S20" s="108"/>
      <c r="T20" s="108"/>
      <c r="U20" s="108"/>
      <c r="V20" s="108"/>
      <c r="W20" s="108"/>
      <c r="X20" s="108"/>
      <c r="Y20" s="108"/>
      <c r="Z20" s="108"/>
      <c r="AA20" s="108"/>
      <c r="AB20" s="108"/>
    </row>
    <row r="21" spans="1:28" ht="15" customHeight="1">
      <c r="A21" s="401"/>
      <c r="B21" s="279" t="s">
        <v>587</v>
      </c>
      <c r="C21" s="280" t="s">
        <v>101</v>
      </c>
      <c r="D21" s="400"/>
      <c r="E21" s="324"/>
      <c r="F21" s="414"/>
      <c r="G21" s="153"/>
      <c r="H21" s="229"/>
      <c r="I21" s="230"/>
      <c r="J21" s="154"/>
      <c r="K21" s="108"/>
      <c r="L21" s="108"/>
      <c r="M21" s="108"/>
      <c r="N21" s="108"/>
      <c r="O21" s="108"/>
      <c r="P21" s="108"/>
      <c r="Q21" s="108"/>
      <c r="R21" s="108"/>
      <c r="S21" s="108"/>
      <c r="T21" s="108"/>
      <c r="U21" s="108"/>
      <c r="V21" s="108"/>
      <c r="W21" s="108"/>
      <c r="X21" s="108"/>
      <c r="Y21" s="108"/>
      <c r="Z21" s="108"/>
      <c r="AA21" s="108"/>
      <c r="AB21" s="108"/>
    </row>
    <row r="22" spans="1:28" ht="27.75" customHeight="1">
      <c r="A22" s="401"/>
      <c r="B22" s="402"/>
      <c r="C22" s="281"/>
      <c r="D22" s="92" t="s">
        <v>588</v>
      </c>
      <c r="E22" s="288"/>
      <c r="F22" s="408"/>
      <c r="G22" s="354"/>
      <c r="H22" s="354"/>
      <c r="I22" s="355"/>
      <c r="J22" s="154"/>
      <c r="K22" s="108"/>
      <c r="L22" s="108"/>
      <c r="M22" s="108"/>
      <c r="N22" s="108"/>
      <c r="O22" s="108"/>
      <c r="P22" s="108"/>
      <c r="Q22" s="108"/>
      <c r="R22" s="108"/>
      <c r="S22" s="108"/>
      <c r="T22" s="108"/>
      <c r="U22" s="108"/>
      <c r="V22" s="108"/>
      <c r="W22" s="108"/>
      <c r="X22" s="108"/>
      <c r="Y22" s="108"/>
      <c r="Z22" s="108"/>
      <c r="AA22" s="108"/>
      <c r="AB22" s="108"/>
    </row>
    <row r="23" spans="1:28" ht="28.5" customHeight="1">
      <c r="A23" s="401"/>
      <c r="B23" s="402"/>
      <c r="C23" s="404"/>
      <c r="D23" s="92" t="s">
        <v>589</v>
      </c>
      <c r="E23" s="102"/>
      <c r="F23" s="102"/>
      <c r="G23" s="453"/>
      <c r="H23" s="453"/>
      <c r="I23" s="403"/>
      <c r="J23" s="154"/>
      <c r="K23" s="108"/>
      <c r="L23" s="108"/>
      <c r="M23" s="108"/>
      <c r="N23" s="108"/>
      <c r="O23" s="108"/>
      <c r="P23" s="108"/>
      <c r="Q23" s="108"/>
      <c r="R23" s="108"/>
      <c r="S23" s="108"/>
      <c r="T23" s="108"/>
      <c r="U23" s="108"/>
      <c r="V23" s="108"/>
      <c r="W23" s="108"/>
      <c r="X23" s="108"/>
      <c r="Y23" s="108"/>
      <c r="Z23" s="108"/>
      <c r="AA23" s="108"/>
      <c r="AB23" s="108"/>
    </row>
    <row r="24" spans="1:28" ht="30" customHeight="1">
      <c r="A24" s="401"/>
      <c r="B24" s="402"/>
      <c r="C24" s="404"/>
      <c r="D24" s="92" t="s">
        <v>590</v>
      </c>
      <c r="E24" s="102"/>
      <c r="F24" s="102"/>
      <c r="G24" s="453"/>
      <c r="H24" s="453"/>
      <c r="I24" s="403"/>
      <c r="J24" s="154"/>
      <c r="K24" s="108"/>
      <c r="L24" s="108"/>
      <c r="M24" s="108"/>
      <c r="N24" s="108"/>
      <c r="O24" s="108"/>
      <c r="P24" s="108"/>
      <c r="Q24" s="108"/>
      <c r="R24" s="108"/>
      <c r="S24" s="108"/>
      <c r="T24" s="108"/>
      <c r="U24" s="108"/>
      <c r="V24" s="108"/>
      <c r="W24" s="108"/>
      <c r="X24" s="108"/>
      <c r="Y24" s="108"/>
      <c r="Z24" s="108"/>
      <c r="AA24" s="108"/>
      <c r="AB24" s="108"/>
    </row>
    <row r="25" spans="1:28" ht="28.5" customHeight="1">
      <c r="A25" s="401"/>
      <c r="B25" s="402"/>
      <c r="C25" s="405"/>
      <c r="D25" s="92" t="s">
        <v>591</v>
      </c>
      <c r="E25" s="288"/>
      <c r="F25" s="408"/>
      <c r="G25" s="453"/>
      <c r="H25" s="453"/>
      <c r="I25" s="403"/>
      <c r="J25" s="154"/>
      <c r="K25" s="108"/>
      <c r="L25" s="108"/>
      <c r="M25" s="108"/>
      <c r="N25" s="108"/>
      <c r="O25" s="108"/>
      <c r="P25" s="108"/>
      <c r="Q25" s="108"/>
      <c r="R25" s="108"/>
      <c r="S25" s="108"/>
      <c r="T25" s="108"/>
      <c r="U25" s="108"/>
      <c r="V25" s="108"/>
      <c r="W25" s="108"/>
      <c r="X25" s="108"/>
      <c r="Y25" s="108"/>
      <c r="Z25" s="108"/>
      <c r="AA25" s="108"/>
      <c r="AB25" s="108"/>
    </row>
    <row r="26" spans="1:28" ht="15.75" customHeight="1">
      <c r="A26" s="401"/>
      <c r="B26" s="402"/>
      <c r="C26" s="278" t="s">
        <v>106</v>
      </c>
      <c r="D26" s="421"/>
      <c r="E26" s="322"/>
      <c r="F26" s="408"/>
      <c r="G26" s="453"/>
      <c r="H26" s="453"/>
      <c r="I26" s="403"/>
      <c r="J26" s="154"/>
      <c r="K26" s="108"/>
      <c r="L26" s="108"/>
      <c r="M26" s="108"/>
      <c r="N26" s="108"/>
      <c r="O26" s="108"/>
      <c r="P26" s="108"/>
      <c r="Q26" s="108"/>
      <c r="R26" s="108"/>
      <c r="S26" s="108"/>
      <c r="T26" s="108"/>
      <c r="U26" s="108"/>
      <c r="V26" s="108"/>
      <c r="W26" s="108"/>
      <c r="X26" s="108"/>
      <c r="Y26" s="108"/>
      <c r="Z26" s="108"/>
      <c r="AA26" s="108"/>
      <c r="AB26" s="108"/>
    </row>
    <row r="27" spans="1:28" ht="29.25" customHeight="1">
      <c r="A27" s="401"/>
      <c r="B27" s="402"/>
      <c r="C27" s="281"/>
      <c r="D27" s="92" t="s">
        <v>592</v>
      </c>
      <c r="E27" s="288"/>
      <c r="F27" s="408"/>
      <c r="G27" s="453"/>
      <c r="H27" s="453"/>
      <c r="I27" s="403"/>
      <c r="J27" s="17"/>
      <c r="K27" s="17"/>
      <c r="L27" s="17"/>
      <c r="M27" s="17"/>
      <c r="N27" s="17"/>
      <c r="O27" s="17"/>
      <c r="P27" s="17"/>
      <c r="Q27" s="17"/>
      <c r="R27" s="17"/>
      <c r="S27" s="17"/>
      <c r="T27" s="17"/>
      <c r="U27" s="17"/>
      <c r="V27" s="17"/>
      <c r="W27" s="17"/>
      <c r="X27" s="17"/>
      <c r="Y27" s="17"/>
      <c r="Z27" s="17"/>
      <c r="AA27" s="17"/>
      <c r="AB27" s="17"/>
    </row>
    <row r="28" spans="1:28" ht="29.25" customHeight="1">
      <c r="A28" s="401"/>
      <c r="B28" s="406"/>
      <c r="C28" s="405"/>
      <c r="D28" s="186" t="s">
        <v>593</v>
      </c>
      <c r="E28" s="149"/>
      <c r="F28" s="149"/>
      <c r="G28" s="454"/>
      <c r="H28" s="454"/>
      <c r="I28" s="411"/>
      <c r="J28" s="17"/>
      <c r="K28" s="17"/>
      <c r="L28" s="17"/>
      <c r="M28" s="17"/>
      <c r="N28" s="17"/>
      <c r="O28" s="17"/>
      <c r="P28" s="17"/>
      <c r="Q28" s="17"/>
      <c r="R28" s="17"/>
      <c r="S28" s="17"/>
      <c r="T28" s="17"/>
      <c r="U28" s="17"/>
      <c r="V28" s="17"/>
      <c r="W28" s="17"/>
      <c r="X28" s="17"/>
      <c r="Y28" s="17"/>
      <c r="Z28" s="17"/>
      <c r="AA28" s="17"/>
      <c r="AB28" s="17"/>
    </row>
    <row r="29" spans="1:28" ht="17.25" customHeight="1">
      <c r="A29" s="401"/>
      <c r="B29" s="279" t="s">
        <v>594</v>
      </c>
      <c r="C29" s="280" t="s">
        <v>101</v>
      </c>
      <c r="D29" s="400"/>
      <c r="E29" s="198"/>
      <c r="F29" s="198"/>
      <c r="G29" s="99"/>
      <c r="H29" s="99"/>
      <c r="I29" s="99"/>
      <c r="J29" s="17"/>
      <c r="K29" s="17"/>
      <c r="L29" s="17"/>
      <c r="M29" s="17"/>
      <c r="N29" s="17"/>
      <c r="O29" s="17"/>
      <c r="P29" s="17"/>
      <c r="Q29" s="17"/>
      <c r="R29" s="17"/>
      <c r="S29" s="17"/>
      <c r="T29" s="17"/>
      <c r="U29" s="17"/>
      <c r="V29" s="17"/>
      <c r="W29" s="17"/>
      <c r="X29" s="17"/>
      <c r="Y29" s="17"/>
      <c r="Z29" s="17"/>
      <c r="AA29" s="17"/>
      <c r="AB29" s="17"/>
    </row>
    <row r="30" spans="1:28" ht="27.75" customHeight="1">
      <c r="A30" s="401"/>
      <c r="B30" s="402"/>
      <c r="C30" s="91"/>
      <c r="D30" s="92" t="s">
        <v>595</v>
      </c>
      <c r="E30" s="198"/>
      <c r="F30" s="184"/>
      <c r="G30" s="356"/>
      <c r="H30" s="294"/>
      <c r="I30" s="294"/>
      <c r="J30" s="17"/>
      <c r="K30" s="17"/>
      <c r="L30" s="17"/>
      <c r="M30" s="17"/>
      <c r="N30" s="17"/>
      <c r="O30" s="17"/>
      <c r="P30" s="17"/>
      <c r="Q30" s="17"/>
      <c r="R30" s="17"/>
      <c r="S30" s="17"/>
      <c r="T30" s="17"/>
      <c r="U30" s="17"/>
      <c r="V30" s="17"/>
      <c r="W30" s="17"/>
      <c r="X30" s="17"/>
      <c r="Y30" s="17"/>
      <c r="Z30" s="17"/>
      <c r="AA30" s="17"/>
      <c r="AB30" s="17"/>
    </row>
    <row r="31" spans="1:28" ht="18" customHeight="1">
      <c r="A31" s="401"/>
      <c r="B31" s="402"/>
      <c r="C31" s="278" t="s">
        <v>106</v>
      </c>
      <c r="D31" s="421"/>
      <c r="E31" s="198"/>
      <c r="F31" s="184"/>
      <c r="G31" s="455"/>
      <c r="H31" s="403"/>
      <c r="I31" s="403"/>
      <c r="J31" s="17"/>
      <c r="K31" s="17"/>
      <c r="L31" s="17"/>
      <c r="M31" s="17"/>
      <c r="N31" s="17"/>
      <c r="O31" s="17"/>
      <c r="P31" s="17"/>
      <c r="Q31" s="17"/>
      <c r="R31" s="17"/>
      <c r="S31" s="17"/>
      <c r="T31" s="17"/>
      <c r="U31" s="17"/>
      <c r="V31" s="17"/>
      <c r="W31" s="17"/>
      <c r="X31" s="17"/>
      <c r="Y31" s="17"/>
      <c r="Z31" s="17"/>
      <c r="AA31" s="17"/>
      <c r="AB31" s="17"/>
    </row>
    <row r="32" spans="1:28" ht="28.5" customHeight="1">
      <c r="A32" s="413"/>
      <c r="B32" s="406"/>
      <c r="C32" s="155"/>
      <c r="D32" s="92" t="s">
        <v>596</v>
      </c>
      <c r="E32" s="198"/>
      <c r="F32" s="184"/>
      <c r="G32" s="455"/>
      <c r="H32" s="403"/>
      <c r="I32" s="403"/>
      <c r="J32" s="17"/>
      <c r="K32" s="17"/>
      <c r="L32" s="17"/>
      <c r="M32" s="17"/>
      <c r="N32" s="17"/>
      <c r="O32" s="17"/>
      <c r="P32" s="17"/>
      <c r="Q32" s="17"/>
      <c r="R32" s="17"/>
      <c r="S32" s="17"/>
      <c r="T32" s="17"/>
      <c r="U32" s="17"/>
      <c r="V32" s="17"/>
      <c r="W32" s="17"/>
      <c r="X32" s="17"/>
      <c r="Y32" s="17"/>
      <c r="Z32" s="17"/>
      <c r="AA32" s="17"/>
      <c r="AB32" s="17"/>
    </row>
    <row r="33" spans="1:28" ht="15.75" customHeight="1">
      <c r="A33" s="287" t="s">
        <v>597</v>
      </c>
      <c r="B33" s="286" t="s">
        <v>598</v>
      </c>
      <c r="C33" s="334" t="s">
        <v>101</v>
      </c>
      <c r="D33" s="425"/>
      <c r="E33" s="321"/>
      <c r="F33" s="435"/>
      <c r="G33" s="99"/>
      <c r="H33" s="99"/>
      <c r="I33" s="99"/>
      <c r="J33" s="17"/>
      <c r="K33" s="17"/>
      <c r="L33" s="17"/>
      <c r="M33" s="17"/>
      <c r="N33" s="17"/>
      <c r="O33" s="17"/>
      <c r="P33" s="17"/>
      <c r="Q33" s="17"/>
      <c r="R33" s="17"/>
      <c r="S33" s="17"/>
      <c r="T33" s="17"/>
      <c r="U33" s="17"/>
      <c r="V33" s="17"/>
      <c r="W33" s="17"/>
      <c r="X33" s="17"/>
      <c r="Y33" s="17"/>
      <c r="Z33" s="17"/>
      <c r="AA33" s="17"/>
      <c r="AB33" s="17"/>
    </row>
    <row r="34" spans="1:28" ht="41.25" customHeight="1">
      <c r="A34" s="401"/>
      <c r="B34" s="402"/>
      <c r="C34" s="155"/>
      <c r="D34" s="126" t="s">
        <v>599</v>
      </c>
      <c r="E34" s="149"/>
      <c r="F34" s="149"/>
      <c r="G34" s="356"/>
      <c r="H34" s="356"/>
      <c r="I34" s="356"/>
      <c r="J34" s="17"/>
      <c r="K34" s="17"/>
      <c r="L34" s="17"/>
      <c r="M34" s="17"/>
      <c r="N34" s="17"/>
      <c r="O34" s="17"/>
      <c r="P34" s="17"/>
      <c r="Q34" s="17"/>
      <c r="R34" s="17"/>
      <c r="S34" s="17"/>
      <c r="T34" s="17"/>
      <c r="U34" s="17"/>
      <c r="V34" s="17"/>
      <c r="W34" s="17"/>
      <c r="X34" s="17"/>
      <c r="Y34" s="17"/>
      <c r="Z34" s="17"/>
      <c r="AA34" s="17"/>
      <c r="AB34" s="17"/>
    </row>
    <row r="35" spans="1:28">
      <c r="A35" s="401"/>
      <c r="B35" s="402"/>
      <c r="C35" s="278" t="s">
        <v>106</v>
      </c>
      <c r="D35" s="421"/>
      <c r="E35" s="149"/>
      <c r="F35" s="149"/>
      <c r="G35" s="455"/>
      <c r="H35" s="455"/>
      <c r="I35" s="455"/>
      <c r="J35" s="17"/>
      <c r="K35" s="17"/>
      <c r="L35" s="17"/>
      <c r="M35" s="17"/>
      <c r="N35" s="17"/>
      <c r="O35" s="17"/>
      <c r="P35" s="17"/>
      <c r="Q35" s="17"/>
      <c r="R35" s="17"/>
      <c r="S35" s="17"/>
      <c r="T35" s="17"/>
      <c r="U35" s="17"/>
      <c r="V35" s="17"/>
      <c r="W35" s="17"/>
      <c r="X35" s="17"/>
      <c r="Y35" s="17"/>
      <c r="Z35" s="17"/>
      <c r="AA35" s="17"/>
      <c r="AB35" s="17"/>
    </row>
    <row r="36" spans="1:28" ht="27" customHeight="1">
      <c r="A36" s="401"/>
      <c r="B36" s="406"/>
      <c r="C36" s="128"/>
      <c r="D36" s="126" t="s">
        <v>600</v>
      </c>
      <c r="E36" s="149"/>
      <c r="F36" s="149"/>
      <c r="G36" s="455"/>
      <c r="H36" s="455"/>
      <c r="I36" s="455"/>
      <c r="J36" s="17"/>
      <c r="K36" s="17"/>
      <c r="L36" s="17"/>
      <c r="M36" s="17"/>
      <c r="N36" s="17"/>
      <c r="O36" s="17"/>
      <c r="P36" s="17"/>
      <c r="Q36" s="17"/>
      <c r="R36" s="17"/>
      <c r="S36" s="17"/>
      <c r="T36" s="17"/>
      <c r="U36" s="17"/>
      <c r="V36" s="17"/>
      <c r="W36" s="17"/>
      <c r="X36" s="17"/>
      <c r="Y36" s="17"/>
      <c r="Z36" s="17"/>
      <c r="AA36" s="17"/>
      <c r="AB36" s="17"/>
    </row>
    <row r="37" spans="1:28">
      <c r="A37" s="401"/>
      <c r="B37" s="286" t="s">
        <v>601</v>
      </c>
      <c r="C37" s="280" t="s">
        <v>101</v>
      </c>
      <c r="D37" s="400"/>
      <c r="E37" s="321"/>
      <c r="F37" s="435"/>
      <c r="G37" s="99"/>
      <c r="H37" s="99"/>
      <c r="I37" s="99"/>
      <c r="J37" s="17"/>
      <c r="K37" s="17"/>
      <c r="L37" s="17"/>
      <c r="M37" s="17"/>
      <c r="N37" s="17"/>
      <c r="O37" s="17"/>
      <c r="P37" s="17"/>
      <c r="Q37" s="17"/>
      <c r="R37" s="17"/>
      <c r="S37" s="17"/>
      <c r="T37" s="17"/>
      <c r="U37" s="17"/>
      <c r="V37" s="17"/>
      <c r="W37" s="17"/>
      <c r="X37" s="17"/>
      <c r="Y37" s="17"/>
      <c r="Z37" s="17"/>
      <c r="AA37" s="17"/>
      <c r="AB37" s="17"/>
    </row>
    <row r="38" spans="1:28" ht="27" customHeight="1">
      <c r="A38" s="401"/>
      <c r="B38" s="402"/>
      <c r="C38" s="128"/>
      <c r="D38" s="126" t="s">
        <v>602</v>
      </c>
      <c r="E38" s="288"/>
      <c r="F38" s="408"/>
      <c r="G38" s="291"/>
      <c r="H38" s="291"/>
      <c r="I38" s="291"/>
      <c r="J38" s="17"/>
      <c r="K38" s="17"/>
      <c r="L38" s="17"/>
      <c r="M38" s="17"/>
      <c r="N38" s="17"/>
      <c r="O38" s="17"/>
      <c r="P38" s="17"/>
      <c r="Q38" s="17"/>
      <c r="R38" s="17"/>
      <c r="S38" s="17"/>
      <c r="T38" s="17"/>
      <c r="U38" s="17"/>
      <c r="V38" s="17"/>
      <c r="W38" s="17"/>
      <c r="X38" s="17"/>
      <c r="Y38" s="17"/>
      <c r="Z38" s="17"/>
      <c r="AA38" s="17"/>
      <c r="AB38" s="17"/>
    </row>
    <row r="39" spans="1:28">
      <c r="A39" s="401"/>
      <c r="B39" s="402"/>
      <c r="C39" s="278" t="s">
        <v>106</v>
      </c>
      <c r="D39" s="421"/>
      <c r="E39" s="149"/>
      <c r="F39" s="149"/>
      <c r="G39" s="403"/>
      <c r="H39" s="403"/>
      <c r="I39" s="403"/>
      <c r="J39" s="17"/>
      <c r="K39" s="17"/>
      <c r="L39" s="17"/>
      <c r="M39" s="17"/>
      <c r="N39" s="17"/>
      <c r="O39" s="17"/>
      <c r="P39" s="17"/>
      <c r="Q39" s="17"/>
      <c r="R39" s="17"/>
      <c r="S39" s="17"/>
      <c r="T39" s="17"/>
      <c r="U39" s="17"/>
      <c r="V39" s="17"/>
      <c r="W39" s="17"/>
      <c r="X39" s="17"/>
      <c r="Y39" s="17"/>
      <c r="Z39" s="17"/>
      <c r="AA39" s="17"/>
      <c r="AB39" s="17"/>
    </row>
    <row r="40" spans="1:28" ht="39.75" customHeight="1">
      <c r="A40" s="401"/>
      <c r="B40" s="402"/>
      <c r="C40" s="335"/>
      <c r="D40" s="197" t="s">
        <v>603</v>
      </c>
      <c r="E40" s="149"/>
      <c r="F40" s="149"/>
      <c r="G40" s="403"/>
      <c r="H40" s="403"/>
      <c r="I40" s="403"/>
      <c r="J40" s="17"/>
      <c r="K40" s="17"/>
      <c r="L40" s="17"/>
      <c r="M40" s="17"/>
      <c r="N40" s="17"/>
      <c r="O40" s="17"/>
      <c r="P40" s="17"/>
      <c r="Q40" s="17"/>
      <c r="R40" s="17"/>
      <c r="S40" s="17"/>
      <c r="T40" s="17"/>
      <c r="U40" s="17"/>
      <c r="V40" s="17"/>
      <c r="W40" s="17"/>
      <c r="X40" s="17"/>
      <c r="Y40" s="17"/>
      <c r="Z40" s="17"/>
      <c r="AA40" s="17"/>
      <c r="AB40" s="17"/>
    </row>
    <row r="41" spans="1:28" ht="28.5" customHeight="1">
      <c r="A41" s="401"/>
      <c r="B41" s="406"/>
      <c r="C41" s="419"/>
      <c r="D41" s="126" t="s">
        <v>604</v>
      </c>
      <c r="E41" s="149"/>
      <c r="F41" s="149"/>
      <c r="G41" s="411"/>
      <c r="H41" s="411"/>
      <c r="I41" s="411"/>
      <c r="J41" s="17"/>
      <c r="K41" s="17"/>
      <c r="L41" s="17"/>
      <c r="M41" s="17"/>
      <c r="N41" s="17"/>
      <c r="O41" s="17"/>
      <c r="P41" s="17"/>
      <c r="Q41" s="17"/>
      <c r="R41" s="17"/>
      <c r="S41" s="17"/>
      <c r="T41" s="17"/>
      <c r="U41" s="17"/>
      <c r="V41" s="17"/>
      <c r="W41" s="17"/>
      <c r="X41" s="17"/>
      <c r="Y41" s="17"/>
      <c r="Z41" s="17"/>
      <c r="AA41" s="17"/>
      <c r="AB41" s="17"/>
    </row>
    <row r="42" spans="1:28" ht="15.75" customHeight="1">
      <c r="A42" s="401"/>
      <c r="B42" s="286" t="s">
        <v>605</v>
      </c>
      <c r="C42" s="280" t="s">
        <v>101</v>
      </c>
      <c r="D42" s="400"/>
      <c r="E42" s="321"/>
      <c r="F42" s="435"/>
      <c r="G42" s="99"/>
      <c r="H42" s="99"/>
      <c r="I42" s="99"/>
      <c r="J42" s="17"/>
      <c r="K42" s="17"/>
      <c r="L42" s="17"/>
      <c r="M42" s="17"/>
      <c r="N42" s="17"/>
      <c r="O42" s="17"/>
      <c r="P42" s="17"/>
      <c r="Q42" s="17"/>
      <c r="R42" s="17"/>
      <c r="S42" s="17"/>
      <c r="T42" s="17"/>
      <c r="U42" s="17"/>
      <c r="V42" s="17"/>
      <c r="W42" s="17"/>
      <c r="X42" s="17"/>
      <c r="Y42" s="17"/>
      <c r="Z42" s="17"/>
      <c r="AA42" s="17"/>
      <c r="AB42" s="17"/>
    </row>
    <row r="43" spans="1:28" ht="39" customHeight="1">
      <c r="A43" s="401"/>
      <c r="B43" s="402"/>
      <c r="C43" s="281"/>
      <c r="D43" s="126" t="s">
        <v>606</v>
      </c>
      <c r="E43" s="288"/>
      <c r="F43" s="408"/>
      <c r="G43" s="291"/>
      <c r="H43" s="291"/>
      <c r="I43" s="291"/>
      <c r="J43" s="17"/>
      <c r="K43" s="17"/>
      <c r="L43" s="17"/>
      <c r="M43" s="17"/>
      <c r="N43" s="17"/>
      <c r="O43" s="17"/>
      <c r="P43" s="17"/>
      <c r="Q43" s="17"/>
      <c r="R43" s="17"/>
      <c r="S43" s="17"/>
      <c r="T43" s="17"/>
      <c r="U43" s="17"/>
      <c r="V43" s="17"/>
      <c r="W43" s="17"/>
      <c r="X43" s="17"/>
      <c r="Y43" s="17"/>
      <c r="Z43" s="17"/>
      <c r="AA43" s="17"/>
      <c r="AB43" s="17"/>
    </row>
    <row r="44" spans="1:28" ht="27.75" customHeight="1">
      <c r="A44" s="401"/>
      <c r="B44" s="402"/>
      <c r="C44" s="405"/>
      <c r="D44" s="126" t="s">
        <v>607</v>
      </c>
      <c r="E44" s="102"/>
      <c r="F44" s="102"/>
      <c r="G44" s="403"/>
      <c r="H44" s="403"/>
      <c r="I44" s="403"/>
      <c r="J44" s="17"/>
      <c r="K44" s="17"/>
      <c r="L44" s="17"/>
      <c r="M44" s="17"/>
      <c r="N44" s="17"/>
      <c r="O44" s="17"/>
      <c r="P44" s="17"/>
      <c r="Q44" s="17"/>
      <c r="R44" s="17"/>
      <c r="S44" s="17"/>
      <c r="T44" s="17"/>
      <c r="U44" s="17"/>
      <c r="V44" s="17"/>
      <c r="W44" s="17"/>
      <c r="X44" s="17"/>
      <c r="Y44" s="17"/>
      <c r="Z44" s="17"/>
      <c r="AA44" s="17"/>
      <c r="AB44" s="17"/>
    </row>
    <row r="45" spans="1:28" ht="15.75" customHeight="1">
      <c r="A45" s="401"/>
      <c r="B45" s="402"/>
      <c r="C45" s="278" t="s">
        <v>106</v>
      </c>
      <c r="D45" s="421"/>
      <c r="E45" s="322"/>
      <c r="F45" s="408"/>
      <c r="G45" s="403"/>
      <c r="H45" s="403"/>
      <c r="I45" s="403"/>
      <c r="J45" s="17"/>
      <c r="K45" s="17"/>
      <c r="L45" s="17"/>
      <c r="M45" s="17"/>
      <c r="N45" s="17"/>
      <c r="O45" s="17"/>
      <c r="P45" s="17"/>
      <c r="Q45" s="17"/>
      <c r="R45" s="17"/>
      <c r="S45" s="17"/>
      <c r="T45" s="17"/>
      <c r="U45" s="17"/>
      <c r="V45" s="17"/>
      <c r="W45" s="17"/>
      <c r="X45" s="17"/>
      <c r="Y45" s="17"/>
      <c r="Z45" s="17"/>
      <c r="AA45" s="17"/>
      <c r="AB45" s="17"/>
    </row>
    <row r="46" spans="1:28" ht="27.75" customHeight="1">
      <c r="A46" s="413"/>
      <c r="B46" s="406"/>
      <c r="C46" s="128"/>
      <c r="D46" s="127" t="s">
        <v>608</v>
      </c>
      <c r="E46" s="288"/>
      <c r="F46" s="408"/>
      <c r="G46" s="411"/>
      <c r="H46" s="411"/>
      <c r="I46" s="411"/>
      <c r="J46" s="17"/>
      <c r="K46" s="17"/>
      <c r="L46" s="17"/>
      <c r="M46" s="17"/>
      <c r="N46" s="17"/>
      <c r="O46" s="17"/>
      <c r="P46" s="17"/>
      <c r="Q46" s="17"/>
      <c r="R46" s="17"/>
      <c r="S46" s="17"/>
      <c r="T46" s="17"/>
      <c r="U46" s="17"/>
      <c r="V46" s="17"/>
      <c r="W46" s="17"/>
      <c r="X46" s="17"/>
      <c r="Y46" s="17"/>
      <c r="Z46" s="17"/>
      <c r="AA46" s="17"/>
      <c r="AB46" s="17"/>
    </row>
    <row r="47" spans="1:28" ht="15.75" customHeight="1">
      <c r="A47" s="320" t="s">
        <v>609</v>
      </c>
      <c r="B47" s="279" t="s">
        <v>610</v>
      </c>
      <c r="C47" s="280" t="s">
        <v>101</v>
      </c>
      <c r="D47" s="400"/>
      <c r="E47" s="321"/>
      <c r="F47" s="435"/>
      <c r="G47" s="99"/>
      <c r="H47" s="99"/>
      <c r="I47" s="99"/>
      <c r="J47" s="17"/>
      <c r="K47" s="17"/>
      <c r="L47" s="17"/>
      <c r="M47" s="17"/>
      <c r="N47" s="17"/>
      <c r="O47" s="17"/>
      <c r="P47" s="17"/>
      <c r="Q47" s="17"/>
      <c r="R47" s="17"/>
      <c r="S47" s="17"/>
      <c r="T47" s="17"/>
      <c r="U47" s="17"/>
      <c r="V47" s="17"/>
      <c r="W47" s="17"/>
      <c r="X47" s="17"/>
      <c r="Y47" s="17"/>
      <c r="Z47" s="17"/>
      <c r="AA47" s="17"/>
      <c r="AB47" s="17"/>
    </row>
    <row r="48" spans="1:28" ht="16.5" customHeight="1">
      <c r="A48" s="401"/>
      <c r="B48" s="402"/>
      <c r="C48" s="335"/>
      <c r="D48" s="186" t="s">
        <v>611</v>
      </c>
      <c r="E48" s="149"/>
      <c r="F48" s="185"/>
      <c r="G48" s="357"/>
      <c r="H48" s="327"/>
      <c r="I48" s="327"/>
      <c r="J48" s="17"/>
      <c r="K48" s="17"/>
      <c r="L48" s="17"/>
      <c r="M48" s="17"/>
      <c r="N48" s="17"/>
      <c r="O48" s="17"/>
      <c r="P48" s="17"/>
      <c r="Q48" s="17"/>
      <c r="R48" s="17"/>
      <c r="S48" s="17"/>
      <c r="T48" s="17"/>
      <c r="U48" s="17"/>
      <c r="V48" s="17"/>
      <c r="W48" s="17"/>
      <c r="X48" s="17"/>
      <c r="Y48" s="17"/>
      <c r="Z48" s="17"/>
      <c r="AA48" s="17"/>
      <c r="AB48" s="17"/>
    </row>
    <row r="49" spans="1:28" ht="30.75" customHeight="1">
      <c r="A49" s="401"/>
      <c r="B49" s="402"/>
      <c r="C49" s="417"/>
      <c r="D49" s="95" t="s">
        <v>612</v>
      </c>
      <c r="E49" s="149"/>
      <c r="F49" s="185"/>
      <c r="G49" s="455"/>
      <c r="H49" s="403"/>
      <c r="I49" s="403"/>
      <c r="J49" s="17"/>
      <c r="K49" s="17"/>
      <c r="L49" s="17"/>
      <c r="M49" s="17"/>
      <c r="N49" s="17"/>
      <c r="O49" s="17"/>
      <c r="P49" s="17"/>
      <c r="Q49" s="17"/>
      <c r="R49" s="17"/>
      <c r="S49" s="17"/>
      <c r="T49" s="17"/>
      <c r="U49" s="17"/>
      <c r="V49" s="17"/>
      <c r="W49" s="17"/>
      <c r="X49" s="17"/>
      <c r="Y49" s="17"/>
      <c r="Z49" s="17"/>
      <c r="AA49" s="17"/>
      <c r="AB49" s="17"/>
    </row>
    <row r="50" spans="1:28" ht="31.5" customHeight="1">
      <c r="A50" s="401"/>
      <c r="B50" s="402"/>
      <c r="C50" s="417"/>
      <c r="D50" s="95" t="s">
        <v>613</v>
      </c>
      <c r="E50" s="149"/>
      <c r="F50" s="185"/>
      <c r="G50" s="455"/>
      <c r="H50" s="403"/>
      <c r="I50" s="403"/>
      <c r="J50" s="17"/>
      <c r="K50" s="17"/>
      <c r="L50" s="17"/>
      <c r="M50" s="17"/>
      <c r="N50" s="17"/>
      <c r="O50" s="17"/>
      <c r="P50" s="17"/>
      <c r="Q50" s="17"/>
      <c r="R50" s="17"/>
      <c r="S50" s="17"/>
      <c r="T50" s="17"/>
      <c r="U50" s="17"/>
      <c r="V50" s="17"/>
      <c r="W50" s="17"/>
      <c r="X50" s="17"/>
      <c r="Y50" s="17"/>
      <c r="Z50" s="17"/>
      <c r="AA50" s="17"/>
      <c r="AB50" s="17"/>
    </row>
    <row r="51" spans="1:28" ht="18" customHeight="1">
      <c r="A51" s="401"/>
      <c r="B51" s="402"/>
      <c r="C51" s="417"/>
      <c r="D51" s="95" t="s">
        <v>614</v>
      </c>
      <c r="E51" s="149"/>
      <c r="F51" s="185"/>
      <c r="G51" s="455"/>
      <c r="H51" s="403"/>
      <c r="I51" s="403"/>
      <c r="J51" s="17"/>
      <c r="K51" s="17"/>
      <c r="L51" s="17"/>
      <c r="M51" s="17"/>
      <c r="N51" s="17"/>
      <c r="O51" s="17"/>
      <c r="P51" s="17"/>
      <c r="Q51" s="17"/>
      <c r="R51" s="17"/>
      <c r="S51" s="17"/>
      <c r="T51" s="17"/>
      <c r="U51" s="17"/>
      <c r="V51" s="17"/>
      <c r="W51" s="17"/>
      <c r="X51" s="17"/>
      <c r="Y51" s="17"/>
      <c r="Z51" s="17"/>
      <c r="AA51" s="17"/>
      <c r="AB51" s="17"/>
    </row>
    <row r="52" spans="1:28" ht="30.75" customHeight="1">
      <c r="A52" s="401"/>
      <c r="B52" s="402"/>
      <c r="C52" s="419"/>
      <c r="D52" s="95" t="s">
        <v>615</v>
      </c>
      <c r="E52" s="149"/>
      <c r="F52" s="185"/>
      <c r="G52" s="455"/>
      <c r="H52" s="403"/>
      <c r="I52" s="403"/>
      <c r="J52" s="17"/>
      <c r="K52" s="17"/>
      <c r="L52" s="17"/>
      <c r="M52" s="17"/>
      <c r="N52" s="17"/>
      <c r="O52" s="17"/>
      <c r="P52" s="17"/>
      <c r="Q52" s="17"/>
      <c r="R52" s="17"/>
      <c r="S52" s="17"/>
      <c r="T52" s="17"/>
      <c r="U52" s="17"/>
      <c r="V52" s="17"/>
      <c r="W52" s="17"/>
      <c r="X52" s="17"/>
      <c r="Y52" s="17"/>
      <c r="Z52" s="17"/>
      <c r="AA52" s="17"/>
      <c r="AB52" s="17"/>
    </row>
    <row r="53" spans="1:28" ht="15.75" customHeight="1">
      <c r="A53" s="401"/>
      <c r="B53" s="402"/>
      <c r="C53" s="278" t="s">
        <v>106</v>
      </c>
      <c r="D53" s="421"/>
      <c r="E53" s="149"/>
      <c r="F53" s="185"/>
      <c r="G53" s="455"/>
      <c r="H53" s="403"/>
      <c r="I53" s="403"/>
      <c r="J53" s="17"/>
      <c r="K53" s="17"/>
      <c r="L53" s="17"/>
      <c r="M53" s="17"/>
      <c r="N53" s="17"/>
      <c r="O53" s="17"/>
      <c r="P53" s="17"/>
      <c r="Q53" s="17"/>
      <c r="R53" s="17"/>
      <c r="S53" s="17"/>
      <c r="T53" s="17"/>
      <c r="U53" s="17"/>
      <c r="V53" s="17"/>
      <c r="W53" s="17"/>
      <c r="X53" s="17"/>
      <c r="Y53" s="17"/>
      <c r="Z53" s="17"/>
      <c r="AA53" s="17"/>
      <c r="AB53" s="17"/>
    </row>
    <row r="54" spans="1:28" ht="33" customHeight="1">
      <c r="A54" s="401"/>
      <c r="B54" s="406"/>
      <c r="C54" s="128"/>
      <c r="D54" s="119" t="s">
        <v>616</v>
      </c>
      <c r="E54" s="149"/>
      <c r="F54" s="185"/>
      <c r="G54" s="455"/>
      <c r="H54" s="403"/>
      <c r="I54" s="403"/>
      <c r="J54" s="17"/>
      <c r="K54" s="17"/>
      <c r="L54" s="17"/>
      <c r="M54" s="17"/>
      <c r="N54" s="17"/>
      <c r="O54" s="17"/>
      <c r="P54" s="17"/>
      <c r="Q54" s="17"/>
      <c r="R54" s="17"/>
      <c r="S54" s="17"/>
      <c r="T54" s="17"/>
      <c r="U54" s="17"/>
      <c r="V54" s="17"/>
      <c r="W54" s="17"/>
      <c r="X54" s="17"/>
      <c r="Y54" s="17"/>
      <c r="Z54" s="17"/>
      <c r="AA54" s="17"/>
      <c r="AB54" s="17"/>
    </row>
    <row r="55" spans="1:28" ht="15.75" customHeight="1">
      <c r="A55" s="401"/>
      <c r="B55" s="279" t="s">
        <v>617</v>
      </c>
      <c r="C55" s="311" t="s">
        <v>101</v>
      </c>
      <c r="D55" s="400"/>
      <c r="E55" s="321"/>
      <c r="F55" s="435"/>
      <c r="G55" s="99"/>
      <c r="H55" s="99"/>
      <c r="I55" s="99"/>
      <c r="J55" s="17"/>
      <c r="K55" s="17"/>
      <c r="L55" s="17"/>
      <c r="M55" s="17"/>
      <c r="N55" s="17"/>
      <c r="O55" s="17"/>
      <c r="P55" s="17"/>
      <c r="Q55" s="17"/>
      <c r="R55" s="17"/>
      <c r="S55" s="17"/>
      <c r="T55" s="17"/>
      <c r="U55" s="17"/>
      <c r="V55" s="17"/>
      <c r="W55" s="17"/>
      <c r="X55" s="17"/>
      <c r="Y55" s="17"/>
      <c r="Z55" s="17"/>
      <c r="AA55" s="17"/>
      <c r="AB55" s="17"/>
    </row>
    <row r="56" spans="1:28" ht="29.25" customHeight="1">
      <c r="A56" s="401"/>
      <c r="B56" s="402"/>
      <c r="C56" s="358"/>
      <c r="D56" s="92" t="s">
        <v>618</v>
      </c>
      <c r="E56" s="288"/>
      <c r="F56" s="408"/>
      <c r="G56" s="291"/>
      <c r="H56" s="291"/>
      <c r="I56" s="291"/>
      <c r="J56" s="17"/>
      <c r="K56" s="17"/>
      <c r="L56" s="17"/>
      <c r="M56" s="17"/>
      <c r="N56" s="17"/>
      <c r="O56" s="17"/>
      <c r="P56" s="17"/>
      <c r="Q56" s="17"/>
      <c r="R56" s="17"/>
      <c r="S56" s="17"/>
      <c r="T56" s="17"/>
      <c r="U56" s="17"/>
      <c r="V56" s="17"/>
      <c r="W56" s="17"/>
      <c r="X56" s="17"/>
      <c r="Y56" s="17"/>
      <c r="Z56" s="17"/>
      <c r="AA56" s="17"/>
      <c r="AB56" s="17"/>
    </row>
    <row r="57" spans="1:28" ht="25.5" customHeight="1">
      <c r="A57" s="401"/>
      <c r="B57" s="402"/>
      <c r="C57" s="403"/>
      <c r="D57" s="92" t="s">
        <v>619</v>
      </c>
      <c r="E57" s="102"/>
      <c r="F57" s="116"/>
      <c r="G57" s="403"/>
      <c r="H57" s="403"/>
      <c r="I57" s="403"/>
      <c r="J57" s="17"/>
      <c r="K57" s="17"/>
      <c r="L57" s="17"/>
      <c r="M57" s="17"/>
      <c r="N57" s="17"/>
      <c r="O57" s="17"/>
      <c r="P57" s="17"/>
      <c r="Q57" s="17"/>
      <c r="R57" s="17"/>
      <c r="S57" s="17"/>
      <c r="T57" s="17"/>
      <c r="U57" s="17"/>
      <c r="V57" s="17"/>
      <c r="W57" s="17"/>
      <c r="X57" s="17"/>
      <c r="Y57" s="17"/>
      <c r="Z57" s="17"/>
      <c r="AA57" s="17"/>
      <c r="AB57" s="17"/>
    </row>
    <row r="58" spans="1:28" ht="15.75" customHeight="1">
      <c r="A58" s="401"/>
      <c r="B58" s="402"/>
      <c r="C58" s="359" t="s">
        <v>106</v>
      </c>
      <c r="D58" s="442"/>
      <c r="E58" s="102"/>
      <c r="F58" s="116"/>
      <c r="G58" s="403"/>
      <c r="H58" s="403"/>
      <c r="I58" s="403"/>
      <c r="J58" s="17"/>
      <c r="K58" s="17"/>
      <c r="L58" s="17"/>
      <c r="M58" s="17"/>
      <c r="N58" s="17"/>
      <c r="O58" s="17"/>
      <c r="P58" s="17"/>
      <c r="Q58" s="17"/>
      <c r="R58" s="17"/>
      <c r="S58" s="17"/>
      <c r="T58" s="17"/>
      <c r="U58" s="17"/>
      <c r="V58" s="17"/>
      <c r="W58" s="17"/>
      <c r="X58" s="17"/>
      <c r="Y58" s="17"/>
      <c r="Z58" s="17"/>
      <c r="AA58" s="17"/>
      <c r="AB58" s="17"/>
    </row>
    <row r="59" spans="1:28" ht="31.5" customHeight="1">
      <c r="A59" s="413"/>
      <c r="B59" s="406"/>
      <c r="C59" s="204"/>
      <c r="D59" s="205" t="s">
        <v>620</v>
      </c>
      <c r="E59" s="231"/>
      <c r="F59" s="190"/>
      <c r="G59" s="433"/>
      <c r="H59" s="433"/>
      <c r="I59" s="433"/>
      <c r="J59" s="17"/>
      <c r="K59" s="17"/>
      <c r="L59" s="17"/>
      <c r="M59" s="17"/>
      <c r="N59" s="17"/>
      <c r="O59" s="17"/>
      <c r="P59" s="17"/>
      <c r="Q59" s="17"/>
      <c r="R59" s="17"/>
      <c r="S59" s="17"/>
      <c r="T59" s="17"/>
      <c r="U59" s="17"/>
      <c r="V59" s="17"/>
      <c r="W59" s="17"/>
      <c r="X59" s="17"/>
      <c r="Y59" s="17"/>
      <c r="Z59" s="17"/>
      <c r="AA59" s="17"/>
      <c r="AB59" s="17"/>
    </row>
    <row r="60" spans="1:28" ht="15.75" customHeight="1">
      <c r="A60" s="131"/>
      <c r="B60" s="17"/>
      <c r="C60" s="132"/>
      <c r="D60" s="132"/>
      <c r="E60" s="133"/>
      <c r="F60" s="132"/>
      <c r="G60" s="134"/>
      <c r="H60" s="134"/>
      <c r="I60" s="135"/>
      <c r="J60" s="17"/>
      <c r="K60" s="17"/>
      <c r="L60" s="17"/>
      <c r="M60" s="17"/>
      <c r="N60" s="17"/>
      <c r="O60" s="17"/>
      <c r="P60" s="17"/>
      <c r="Q60" s="17"/>
      <c r="R60" s="17"/>
      <c r="S60" s="17"/>
      <c r="T60" s="17"/>
      <c r="U60" s="17"/>
      <c r="V60" s="17"/>
      <c r="W60" s="17"/>
      <c r="X60" s="17"/>
      <c r="Y60" s="17"/>
      <c r="Z60" s="17"/>
      <c r="AA60" s="17"/>
      <c r="AB60" s="17"/>
    </row>
    <row r="61" spans="1:28" ht="15.75" hidden="1" customHeight="1">
      <c r="A61" s="131"/>
      <c r="B61" s="17"/>
      <c r="C61" s="132"/>
      <c r="D61" s="132"/>
      <c r="E61" s="133"/>
      <c r="F61" s="132"/>
      <c r="G61" s="134"/>
      <c r="H61" s="134"/>
      <c r="I61" s="135"/>
      <c r="J61" s="17"/>
      <c r="K61" s="17"/>
      <c r="L61" s="17"/>
      <c r="M61" s="17"/>
      <c r="N61" s="17"/>
      <c r="O61" s="17"/>
      <c r="P61" s="17"/>
      <c r="Q61" s="17"/>
      <c r="R61" s="17"/>
      <c r="S61" s="17"/>
      <c r="T61" s="17"/>
      <c r="U61" s="17"/>
      <c r="V61" s="17"/>
      <c r="W61" s="17"/>
      <c r="X61" s="17"/>
      <c r="Y61" s="17"/>
      <c r="Z61" s="17"/>
      <c r="AA61" s="17"/>
      <c r="AB61" s="17"/>
    </row>
    <row r="62" spans="1:28" ht="15.75" hidden="1" customHeight="1">
      <c r="A62" s="131"/>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c r="AB62" s="17"/>
    </row>
    <row r="63" spans="1:28" ht="15.75" hidden="1" customHeight="1">
      <c r="A63" s="131"/>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c r="AB63" s="17"/>
    </row>
    <row r="64" spans="1:28" ht="15.75" hidden="1" customHeight="1">
      <c r="A64" s="131"/>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c r="AB64" s="17"/>
    </row>
    <row r="65" spans="1:28" ht="15.75" hidden="1" customHeight="1">
      <c r="A65" s="17"/>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c r="AB65" s="17"/>
    </row>
    <row r="66" spans="1:28" ht="15.75" hidden="1" customHeight="1">
      <c r="A66" s="17"/>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c r="AB66" s="17"/>
    </row>
    <row r="67" spans="1:28" ht="15.75" hidden="1" customHeight="1">
      <c r="A67" s="17"/>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c r="AB67" s="17"/>
    </row>
    <row r="68" spans="1:28" ht="15.75" hidden="1" customHeight="1">
      <c r="A68" s="17"/>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c r="AB68" s="17"/>
    </row>
    <row r="69" spans="1:28" ht="15.75" hidden="1" customHeight="1">
      <c r="A69" s="17"/>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c r="AB69" s="17"/>
    </row>
    <row r="70" spans="1:28" ht="15.75" hidden="1" customHeight="1">
      <c r="A70" s="17"/>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c r="AB70" s="17"/>
    </row>
    <row r="71" spans="1:28" ht="15.75" hidden="1" customHeight="1">
      <c r="A71" s="17"/>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c r="AB71" s="17"/>
    </row>
    <row r="72" spans="1:28" ht="15.75" hidden="1" customHeight="1">
      <c r="A72" s="17"/>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c r="AB72" s="17"/>
    </row>
    <row r="73" spans="1:28" ht="15.75" hidden="1" customHeight="1">
      <c r="A73" s="17"/>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c r="AB73" s="17"/>
    </row>
    <row r="74" spans="1:28" ht="15.75" hidden="1" customHeight="1">
      <c r="A74" s="17"/>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c r="AB74" s="17"/>
    </row>
    <row r="75" spans="1:28" ht="15.75" hidden="1" customHeight="1">
      <c r="A75" s="17"/>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c r="AB75" s="17"/>
    </row>
    <row r="76" spans="1:28" ht="15.75" hidden="1" customHeight="1">
      <c r="A76" s="17"/>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c r="AB76" s="17"/>
    </row>
    <row r="77" spans="1:28" ht="15.75" hidden="1" customHeight="1">
      <c r="A77" s="17"/>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c r="AB77" s="17"/>
    </row>
    <row r="78" spans="1:28" ht="15.75" hidden="1" customHeight="1">
      <c r="A78" s="17"/>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c r="AB78" s="17"/>
    </row>
    <row r="79" spans="1:28" ht="15.75" hidden="1" customHeight="1">
      <c r="A79" s="17"/>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c r="AB79" s="17"/>
    </row>
    <row r="80" spans="1:28" ht="15.75" hidden="1" customHeight="1">
      <c r="A80" s="17"/>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c r="AB80" s="17"/>
    </row>
    <row r="81" spans="1:28" ht="15.75" hidden="1" customHeight="1">
      <c r="A81" s="17"/>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c r="AB81" s="17"/>
    </row>
    <row r="82" spans="1:28" ht="15.75" hidden="1" customHeight="1">
      <c r="A82" s="17"/>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c r="AB82" s="17"/>
    </row>
    <row r="83" spans="1:28" ht="15.75" hidden="1" customHeight="1">
      <c r="A83" s="17"/>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c r="AB83" s="17"/>
    </row>
    <row r="84" spans="1:28" ht="15.75" hidden="1" customHeight="1">
      <c r="A84" s="17"/>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c r="AB84" s="17"/>
    </row>
    <row r="85" spans="1:28" ht="15.75" hidden="1" customHeight="1">
      <c r="A85" s="17"/>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c r="AB85" s="17"/>
    </row>
    <row r="86" spans="1:28" ht="15.75" hidden="1" customHeight="1">
      <c r="A86" s="17"/>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c r="AB86" s="17"/>
    </row>
    <row r="87" spans="1:28" ht="15.75" hidden="1" customHeight="1">
      <c r="A87" s="17"/>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c r="AB87" s="17"/>
    </row>
    <row r="88" spans="1:28" ht="15.75" hidden="1"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c r="AB88" s="17"/>
    </row>
    <row r="89" spans="1:28"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c r="AB89" s="17"/>
    </row>
    <row r="90" spans="1:28"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c r="AB90" s="17"/>
    </row>
    <row r="91" spans="1:28"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c r="AB91" s="17"/>
    </row>
    <row r="92" spans="1:28"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c r="AB92" s="17"/>
    </row>
    <row r="93" spans="1:28"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c r="AB93" s="17"/>
    </row>
    <row r="94" spans="1:28"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c r="AB94" s="17"/>
    </row>
    <row r="95" spans="1:28"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c r="AB95" s="17"/>
    </row>
    <row r="96" spans="1:28"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c r="AB96" s="17"/>
    </row>
    <row r="97" spans="1:28"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c r="AB97" s="17"/>
    </row>
    <row r="98" spans="1:28"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c r="AB98" s="17"/>
    </row>
    <row r="99" spans="1:28"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c r="AB99" s="17"/>
    </row>
    <row r="100" spans="1:28"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c r="AB100" s="17"/>
    </row>
    <row r="101" spans="1:28"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c r="AB101" s="17"/>
    </row>
    <row r="102" spans="1:28"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c r="AB102" s="17"/>
    </row>
    <row r="103" spans="1:28"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c r="AB103" s="17"/>
    </row>
    <row r="104" spans="1:28"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c r="AB104" s="17"/>
    </row>
    <row r="105" spans="1:28"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c r="AB105" s="17"/>
    </row>
    <row r="106" spans="1:28"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c r="AB106" s="17"/>
    </row>
    <row r="107" spans="1:28"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c r="AB107" s="17"/>
    </row>
    <row r="108" spans="1:28"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c r="AB108" s="17"/>
    </row>
    <row r="109" spans="1:28"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c r="AB109" s="17"/>
    </row>
    <row r="110" spans="1:28"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c r="AB110" s="17"/>
    </row>
    <row r="111" spans="1:28"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c r="AB111" s="17"/>
    </row>
    <row r="112" spans="1:28"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c r="AB112" s="17"/>
    </row>
    <row r="113" spans="1:28"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c r="AB113" s="17"/>
    </row>
    <row r="114" spans="1:28"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c r="AB114" s="17"/>
    </row>
    <row r="115" spans="1:28"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c r="AB115" s="17"/>
    </row>
    <row r="116" spans="1:28"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c r="AB116" s="17"/>
    </row>
    <row r="117" spans="1:28"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c r="AB117" s="17"/>
    </row>
    <row r="118" spans="1:28"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c r="AB118" s="17"/>
    </row>
    <row r="119" spans="1:28"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c r="AB119" s="17"/>
    </row>
    <row r="120" spans="1:28"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c r="AB120" s="17"/>
    </row>
    <row r="121" spans="1:28"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c r="AB121" s="17"/>
    </row>
    <row r="122" spans="1:28"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c r="AB122" s="17"/>
    </row>
    <row r="123" spans="1:28"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c r="AB123" s="17"/>
    </row>
    <row r="124" spans="1:28"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c r="AB124" s="17"/>
    </row>
    <row r="125" spans="1:28"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c r="AB125" s="17"/>
    </row>
    <row r="126" spans="1:28"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c r="AB126" s="17"/>
    </row>
    <row r="127" spans="1:28"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c r="AB127" s="17"/>
    </row>
    <row r="128" spans="1:28"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c r="AB128" s="17"/>
    </row>
    <row r="129" spans="1:28"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c r="AB129" s="17"/>
    </row>
    <row r="130" spans="1:28"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c r="AB130" s="17"/>
    </row>
    <row r="131" spans="1:28"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c r="AB131" s="17"/>
    </row>
    <row r="132" spans="1:28"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c r="AB132" s="17"/>
    </row>
    <row r="133" spans="1:28"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c r="AB133" s="17"/>
    </row>
    <row r="134" spans="1:28"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c r="AB134" s="17"/>
    </row>
    <row r="135" spans="1:28"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c r="AB135" s="17"/>
    </row>
    <row r="136" spans="1:28"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c r="AB136" s="17"/>
    </row>
    <row r="137" spans="1:28"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c r="AB137" s="17"/>
    </row>
    <row r="138" spans="1:28"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c r="AB138" s="17"/>
    </row>
    <row r="139" spans="1:28"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c r="AB139" s="17"/>
    </row>
    <row r="140" spans="1:28"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c r="AB140" s="17"/>
    </row>
    <row r="141" spans="1:28"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c r="AB141" s="17"/>
    </row>
    <row r="142" spans="1:28"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c r="AB142" s="17"/>
    </row>
    <row r="143" spans="1:28"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c r="AB143" s="17"/>
    </row>
    <row r="144" spans="1:28"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c r="AB144" s="17"/>
    </row>
    <row r="145" spans="1:28"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c r="AB145" s="17"/>
    </row>
    <row r="146" spans="1:28"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c r="AB146" s="17"/>
    </row>
    <row r="147" spans="1:28"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c r="AB147" s="17"/>
    </row>
    <row r="148" spans="1:28"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c r="AB148" s="17"/>
    </row>
    <row r="149" spans="1:28"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c r="AB149" s="17"/>
    </row>
    <row r="150" spans="1:28"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c r="AB150" s="17"/>
    </row>
    <row r="151" spans="1:28"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c r="AB151" s="17"/>
    </row>
    <row r="152" spans="1:28"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c r="AB152" s="17"/>
    </row>
    <row r="153" spans="1:28"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c r="AB153" s="17"/>
    </row>
    <row r="154" spans="1:28"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c r="AB154" s="17"/>
    </row>
    <row r="155" spans="1:28"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c r="AB155" s="17"/>
    </row>
    <row r="156" spans="1:28"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c r="AB156" s="17"/>
    </row>
    <row r="157" spans="1:28"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c r="AB157" s="17"/>
    </row>
    <row r="158" spans="1:28"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c r="AB158" s="17"/>
    </row>
    <row r="159" spans="1:28"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c r="AB159" s="17"/>
    </row>
    <row r="160" spans="1:28"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c r="AB160" s="17"/>
    </row>
    <row r="161" spans="1:28"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c r="AB161" s="17"/>
    </row>
    <row r="162" spans="1:28"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c r="AB162" s="17"/>
    </row>
    <row r="163" spans="1:28"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c r="AB163" s="17"/>
    </row>
    <row r="164" spans="1:28"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c r="AB164" s="17"/>
    </row>
    <row r="165" spans="1:28"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c r="AB165" s="17"/>
    </row>
    <row r="166" spans="1:28"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c r="AB166" s="17"/>
    </row>
    <row r="167" spans="1:28"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c r="AB167" s="17"/>
    </row>
    <row r="168" spans="1:28"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c r="AB168" s="17"/>
    </row>
    <row r="169" spans="1:28"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c r="AB169" s="17"/>
    </row>
    <row r="170" spans="1:28"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c r="AB170" s="17"/>
    </row>
    <row r="171" spans="1:28"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c r="AB171" s="17"/>
    </row>
    <row r="172" spans="1:28"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c r="AB172" s="17"/>
    </row>
    <row r="173" spans="1:28"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c r="AB173" s="17"/>
    </row>
    <row r="174" spans="1:28"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c r="AB174" s="17"/>
    </row>
    <row r="175" spans="1:28"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c r="AB175" s="17"/>
    </row>
    <row r="176" spans="1:28"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c r="AB176" s="17"/>
    </row>
    <row r="177" spans="1:28"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c r="AB177" s="17"/>
    </row>
    <row r="178" spans="1:28"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c r="AB178" s="17"/>
    </row>
    <row r="179" spans="1:28"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c r="AB179" s="17"/>
    </row>
    <row r="180" spans="1:28"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c r="AB180" s="17"/>
    </row>
    <row r="181" spans="1:28"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c r="AB181" s="17"/>
    </row>
    <row r="182" spans="1:28"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c r="AB182" s="17"/>
    </row>
    <row r="183" spans="1:28"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c r="AB183" s="17"/>
    </row>
    <row r="184" spans="1:28"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c r="AB184" s="17"/>
    </row>
    <row r="185" spans="1:28"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c r="AB185" s="17"/>
    </row>
    <row r="186" spans="1:28"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c r="AB186" s="17"/>
    </row>
    <row r="187" spans="1:28"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c r="AB187" s="17"/>
    </row>
    <row r="188" spans="1:28"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c r="AB188" s="17"/>
    </row>
    <row r="189" spans="1:28"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c r="AB189" s="17"/>
    </row>
    <row r="190" spans="1:28"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c r="AB190" s="17"/>
    </row>
    <row r="191" spans="1:28"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c r="AB191" s="17"/>
    </row>
    <row r="192" spans="1:28"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c r="AB192" s="17"/>
    </row>
    <row r="193" spans="1:28"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c r="AB193" s="17"/>
    </row>
    <row r="194" spans="1:28"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c r="AB194" s="17"/>
    </row>
    <row r="195" spans="1:28"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c r="AB195" s="17"/>
    </row>
    <row r="196" spans="1:28"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c r="AB196" s="17"/>
    </row>
    <row r="197" spans="1:28"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c r="AB197" s="17"/>
    </row>
    <row r="198" spans="1:28"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c r="AB198" s="17"/>
    </row>
    <row r="199" spans="1:28"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c r="AB199" s="17"/>
    </row>
    <row r="200" spans="1:28"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c r="AB200" s="17"/>
    </row>
    <row r="201" spans="1:28"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c r="AB201" s="17"/>
    </row>
    <row r="202" spans="1:28"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c r="AB202" s="17"/>
    </row>
    <row r="203" spans="1:28"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c r="AB203" s="17"/>
    </row>
    <row r="204" spans="1:28"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c r="AB204" s="17"/>
    </row>
    <row r="205" spans="1:28"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c r="AB205" s="17"/>
    </row>
    <row r="206" spans="1:28"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c r="AB206" s="17"/>
    </row>
    <row r="207" spans="1:28"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c r="AB207" s="17"/>
    </row>
    <row r="208" spans="1:28"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c r="AB208" s="17"/>
    </row>
    <row r="209" spans="1:28"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c r="AB209" s="17"/>
    </row>
    <row r="210" spans="1:28"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c r="AB210" s="17"/>
    </row>
    <row r="211" spans="1:28"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c r="AB211" s="17"/>
    </row>
    <row r="212" spans="1:28"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c r="AB212" s="17"/>
    </row>
    <row r="213" spans="1:28"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c r="AB213" s="17"/>
    </row>
    <row r="214" spans="1:28"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c r="AB214" s="17"/>
    </row>
    <row r="215" spans="1:28"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c r="AB215" s="17"/>
    </row>
    <row r="216" spans="1:28"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c r="AB216" s="17"/>
    </row>
    <row r="217" spans="1:28"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c r="AB217" s="17"/>
    </row>
    <row r="218" spans="1:28"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c r="AB218" s="17"/>
    </row>
    <row r="219" spans="1:28"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c r="AB219" s="17"/>
    </row>
    <row r="220" spans="1:28"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c r="AB220" s="17"/>
    </row>
    <row r="221" spans="1:28"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c r="AB221" s="17"/>
    </row>
    <row r="222" spans="1:28"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c r="AB222" s="17"/>
    </row>
    <row r="223" spans="1:28"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c r="AB223" s="17"/>
    </row>
    <row r="224" spans="1:28"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c r="AB224" s="17"/>
    </row>
    <row r="225" spans="1:28"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c r="AB225" s="17"/>
    </row>
    <row r="226" spans="1:28"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c r="AB226" s="17"/>
    </row>
    <row r="227" spans="1:28"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c r="AB227" s="17"/>
    </row>
    <row r="228" spans="1:28"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c r="AB228" s="17"/>
    </row>
    <row r="229" spans="1:28"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c r="AB229" s="17"/>
    </row>
    <row r="230" spans="1:28"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c r="AB230" s="17"/>
    </row>
    <row r="231" spans="1:28"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c r="AB231" s="17"/>
    </row>
    <row r="232" spans="1:28"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c r="AB232" s="17"/>
    </row>
    <row r="233" spans="1:28"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c r="AB233" s="17"/>
    </row>
    <row r="234" spans="1:28"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c r="AB234" s="17"/>
    </row>
    <row r="235" spans="1:28"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c r="AB235" s="17"/>
    </row>
    <row r="236" spans="1:28"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c r="AB236" s="17"/>
    </row>
    <row r="237" spans="1:28"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c r="AB237" s="17"/>
    </row>
    <row r="238" spans="1:28"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c r="AB238" s="17"/>
    </row>
    <row r="239" spans="1:28"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c r="AB239" s="17"/>
    </row>
    <row r="240" spans="1:28"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c r="AB240" s="17"/>
    </row>
    <row r="241" spans="1:28"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c r="AB241" s="17"/>
    </row>
    <row r="242" spans="1:28"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c r="AB242" s="17"/>
    </row>
    <row r="243" spans="1:28"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c r="AB243" s="17"/>
    </row>
    <row r="244" spans="1:28"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c r="AB244" s="17"/>
    </row>
    <row r="245" spans="1:28"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c r="AB245" s="17"/>
    </row>
    <row r="246" spans="1:28"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c r="AB246" s="17"/>
    </row>
    <row r="247" spans="1:28"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c r="AB247" s="17"/>
    </row>
    <row r="248" spans="1:28"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c r="AB248" s="17"/>
    </row>
    <row r="249" spans="1:28"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c r="AB249" s="17"/>
    </row>
    <row r="250" spans="1:28"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c r="AB250" s="17"/>
    </row>
    <row r="251" spans="1:28"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c r="AB251" s="17"/>
    </row>
    <row r="252" spans="1:28"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c r="AB252" s="17"/>
    </row>
    <row r="253" spans="1:28"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c r="AB253" s="17"/>
    </row>
    <row r="254" spans="1:28"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c r="AB254" s="17"/>
    </row>
    <row r="255" spans="1:28"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c r="AB255" s="17"/>
    </row>
    <row r="256" spans="1:28"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c r="AB256" s="17"/>
    </row>
    <row r="257" spans="1:28" ht="15.75" hidden="1" customHeight="1">
      <c r="A257" s="17"/>
      <c r="B257" s="17"/>
      <c r="C257" s="132"/>
      <c r="D257" s="132"/>
      <c r="E257" s="133"/>
      <c r="F257" s="132"/>
      <c r="G257" s="134"/>
      <c r="H257" s="134"/>
      <c r="I257" s="135"/>
      <c r="J257" s="17"/>
      <c r="K257" s="17"/>
      <c r="L257" s="17"/>
      <c r="M257" s="17"/>
      <c r="N257" s="17"/>
      <c r="O257" s="17"/>
      <c r="P257" s="17"/>
      <c r="Q257" s="17"/>
      <c r="R257" s="17"/>
      <c r="S257" s="17"/>
      <c r="T257" s="17"/>
      <c r="U257" s="17"/>
      <c r="V257" s="17"/>
      <c r="W257" s="17"/>
      <c r="X257" s="17"/>
      <c r="Y257" s="17"/>
      <c r="Z257" s="17"/>
      <c r="AA257" s="17"/>
      <c r="AB257" s="17"/>
    </row>
    <row r="258" spans="1:28" ht="15.75" hidden="1" customHeight="1">
      <c r="A258" s="17"/>
      <c r="B258" s="17"/>
      <c r="C258" s="132"/>
      <c r="D258" s="132"/>
      <c r="E258" s="133"/>
      <c r="F258" s="132"/>
      <c r="G258" s="134"/>
      <c r="H258" s="134"/>
      <c r="I258" s="135"/>
      <c r="J258" s="17"/>
      <c r="K258" s="17"/>
      <c r="L258" s="17"/>
      <c r="M258" s="17"/>
      <c r="N258" s="17"/>
      <c r="O258" s="17"/>
      <c r="P258" s="17"/>
      <c r="Q258" s="17"/>
      <c r="R258" s="17"/>
      <c r="S258" s="17"/>
      <c r="T258" s="17"/>
      <c r="U258" s="17"/>
      <c r="V258" s="17"/>
      <c r="W258" s="17"/>
      <c r="X258" s="17"/>
      <c r="Y258" s="17"/>
      <c r="Z258" s="17"/>
      <c r="AA258" s="17"/>
      <c r="AB258" s="17"/>
    </row>
    <row r="259" spans="1:28" ht="15.75" hidden="1" customHeight="1">
      <c r="A259" s="17"/>
      <c r="B259" s="17"/>
      <c r="C259" s="132"/>
      <c r="D259" s="132"/>
      <c r="E259" s="133"/>
      <c r="F259" s="132"/>
      <c r="G259" s="134"/>
      <c r="H259" s="134"/>
      <c r="I259" s="135"/>
      <c r="J259" s="17"/>
      <c r="K259" s="17"/>
      <c r="L259" s="17"/>
      <c r="M259" s="17"/>
      <c r="N259" s="17"/>
      <c r="O259" s="17"/>
      <c r="P259" s="17"/>
      <c r="Q259" s="17"/>
      <c r="R259" s="17"/>
      <c r="S259" s="17"/>
      <c r="T259" s="17"/>
      <c r="U259" s="17"/>
      <c r="V259" s="17"/>
      <c r="W259" s="17"/>
      <c r="X259" s="17"/>
      <c r="Y259" s="17"/>
      <c r="Z259" s="17"/>
      <c r="AA259" s="17"/>
      <c r="AB259" s="17"/>
    </row>
    <row r="260" spans="1:28" ht="15.75" hidden="1" customHeight="1"/>
    <row r="261" spans="1:28" ht="15.75" hidden="1" customHeight="1"/>
    <row r="262" spans="1:28" ht="15.75" hidden="1" customHeight="1"/>
    <row r="263" spans="1:28" ht="15.75" hidden="1" customHeight="1"/>
    <row r="264" spans="1:28" ht="15.75" hidden="1" customHeight="1"/>
    <row r="265" spans="1:28" ht="15.75" hidden="1" customHeight="1"/>
    <row r="266" spans="1:28" ht="15.75" hidden="1" customHeight="1"/>
    <row r="267" spans="1:28" ht="15.75" hidden="1" customHeight="1"/>
    <row r="268" spans="1:28" ht="15.75" hidden="1" customHeight="1"/>
    <row r="269" spans="1:28" ht="15.75" hidden="1" customHeight="1"/>
    <row r="270" spans="1:28" ht="15.75" hidden="1" customHeight="1"/>
    <row r="271" spans="1:28" ht="15.75" hidden="1" customHeight="1"/>
    <row r="272" spans="1:28"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90">
    <mergeCell ref="E55:F55"/>
    <mergeCell ref="E56:F56"/>
    <mergeCell ref="G56:G59"/>
    <mergeCell ref="B42:B46"/>
    <mergeCell ref="B47:B54"/>
    <mergeCell ref="C48:C52"/>
    <mergeCell ref="C53:D53"/>
    <mergeCell ref="C55:D55"/>
    <mergeCell ref="C56:C57"/>
    <mergeCell ref="C58:D58"/>
    <mergeCell ref="C47:D47"/>
    <mergeCell ref="E47:F47"/>
    <mergeCell ref="C42:D42"/>
    <mergeCell ref="E42:F42"/>
    <mergeCell ref="C43:C44"/>
    <mergeCell ref="E43:F43"/>
    <mergeCell ref="C26:D26"/>
    <mergeCell ref="C27:C28"/>
    <mergeCell ref="C29:D29"/>
    <mergeCell ref="E45:F45"/>
    <mergeCell ref="E46:F46"/>
    <mergeCell ref="C40:C41"/>
    <mergeCell ref="C45:D45"/>
    <mergeCell ref="C19:D19"/>
    <mergeCell ref="C16:D16"/>
    <mergeCell ref="C17:C18"/>
    <mergeCell ref="C21:D21"/>
    <mergeCell ref="C22:C25"/>
    <mergeCell ref="C7:C12"/>
    <mergeCell ref="E12:F12"/>
    <mergeCell ref="C13:D13"/>
    <mergeCell ref="C14:C15"/>
    <mergeCell ref="A1:B1"/>
    <mergeCell ref="C2:G4"/>
    <mergeCell ref="A3:B3"/>
    <mergeCell ref="A4:B4"/>
    <mergeCell ref="C6:D6"/>
    <mergeCell ref="E15:F15"/>
    <mergeCell ref="A33:A46"/>
    <mergeCell ref="B33:B36"/>
    <mergeCell ref="B37:B41"/>
    <mergeCell ref="A47:A59"/>
    <mergeCell ref="B55:B59"/>
    <mergeCell ref="B6:B15"/>
    <mergeCell ref="B16:B20"/>
    <mergeCell ref="A6:A32"/>
    <mergeCell ref="B21:B28"/>
    <mergeCell ref="B29:B32"/>
    <mergeCell ref="C37:D37"/>
    <mergeCell ref="C39:D39"/>
    <mergeCell ref="C31:D31"/>
    <mergeCell ref="C33:D33"/>
    <mergeCell ref="E33:F33"/>
    <mergeCell ref="C35:D35"/>
    <mergeCell ref="E37:F37"/>
    <mergeCell ref="E38:F38"/>
    <mergeCell ref="G34:G36"/>
    <mergeCell ref="H48:H54"/>
    <mergeCell ref="H56:H59"/>
    <mergeCell ref="H34:H36"/>
    <mergeCell ref="I34:I36"/>
    <mergeCell ref="H38:H41"/>
    <mergeCell ref="I38:I41"/>
    <mergeCell ref="H43:H46"/>
    <mergeCell ref="I43:I46"/>
    <mergeCell ref="I48:I54"/>
    <mergeCell ref="I56:I59"/>
    <mergeCell ref="G38:G41"/>
    <mergeCell ref="G48:G54"/>
    <mergeCell ref="G43:G46"/>
    <mergeCell ref="G6:G15"/>
    <mergeCell ref="H6:H15"/>
    <mergeCell ref="I6:I15"/>
    <mergeCell ref="G30:G32"/>
    <mergeCell ref="H30:H32"/>
    <mergeCell ref="I30:I32"/>
    <mergeCell ref="G17:G20"/>
    <mergeCell ref="G22:G28"/>
    <mergeCell ref="H22:H28"/>
    <mergeCell ref="I22:I28"/>
    <mergeCell ref="E25:F25"/>
    <mergeCell ref="E26:F26"/>
    <mergeCell ref="E27:F27"/>
    <mergeCell ref="E17:F17"/>
    <mergeCell ref="H17:H20"/>
    <mergeCell ref="I17:I20"/>
    <mergeCell ref="E18:F18"/>
    <mergeCell ref="E20:F20"/>
    <mergeCell ref="E21:F21"/>
    <mergeCell ref="E22:F22"/>
  </mergeCells>
  <conditionalFormatting sqref="C7:C12 C14:C15 C17 C20 C22 C27:C30 C32 C34 C36 C38 C40:C41 C43 C46 C48:C54 C56 C58:C59">
    <cfRule type="containsBlanks" dxfId="78" priority="1">
      <formula>LEN(TRIM(C7))=0</formula>
    </cfRule>
  </conditionalFormatting>
  <conditionalFormatting sqref="E7:E12">
    <cfRule type="cellIs" dxfId="77" priority="2" operator="equal">
      <formula>"sim"</formula>
    </cfRule>
  </conditionalFormatting>
  <conditionalFormatting sqref="E7:E12">
    <cfRule type="cellIs" dxfId="76" priority="3" operator="equal">
      <formula>"não"</formula>
    </cfRule>
  </conditionalFormatting>
  <conditionalFormatting sqref="C7:C12 E7:E12 C14:C15 E14:E15 C17 E17:E18 C20 E20 C22 E22:E25 C27:C30 E27:E28 C32 C34 E34:E44 C36 C38 C40:C41 C43 C46 E46 C48:C54 E48:E59 C56 C58:C59">
    <cfRule type="cellIs" dxfId="75" priority="4" operator="equal">
      <formula>"SIM"</formula>
    </cfRule>
  </conditionalFormatting>
  <conditionalFormatting sqref="C7:C12 E7:E12 C14:C15 E14:E15 C17 E17:E18 C20 E20 C22 E22:E25 C27:C30 E27:E28 C32 C34 E34:E44 C36 C38 C40:C41 C43 C46 E46 C48:C54 E48:E59 C56 C58:C59">
    <cfRule type="cellIs" dxfId="74" priority="5" operator="equal">
      <formula>"NÃO"</formula>
    </cfRule>
  </conditionalFormatting>
  <conditionalFormatting sqref="F13">
    <cfRule type="cellIs" dxfId="73" priority="6" operator="equal">
      <formula>"sim"</formula>
    </cfRule>
  </conditionalFormatting>
  <conditionalFormatting sqref="F13">
    <cfRule type="cellIs" dxfId="72" priority="7" operator="equal">
      <formula>"não"</formula>
    </cfRule>
  </conditionalFormatting>
  <conditionalFormatting sqref="E14:E15">
    <cfRule type="cellIs" dxfId="71" priority="8" operator="equal">
      <formula>"sim"</formula>
    </cfRule>
  </conditionalFormatting>
  <conditionalFormatting sqref="E14:E15">
    <cfRule type="cellIs" dxfId="70" priority="9" operator="equal">
      <formula>"não"</formula>
    </cfRule>
  </conditionalFormatting>
  <conditionalFormatting sqref="F16">
    <cfRule type="cellIs" dxfId="69" priority="10" operator="equal">
      <formula>"sim"</formula>
    </cfRule>
  </conditionalFormatting>
  <conditionalFormatting sqref="F16">
    <cfRule type="cellIs" dxfId="68" priority="11" operator="equal">
      <formula>"não"</formula>
    </cfRule>
  </conditionalFormatting>
  <conditionalFormatting sqref="E17:E18">
    <cfRule type="cellIs" dxfId="67" priority="12" operator="equal">
      <formula>"sim"</formula>
    </cfRule>
  </conditionalFormatting>
  <conditionalFormatting sqref="E17:E18">
    <cfRule type="cellIs" dxfId="66" priority="13" operator="equal">
      <formula>"não"</formula>
    </cfRule>
  </conditionalFormatting>
  <conditionalFormatting sqref="E20">
    <cfRule type="cellIs" dxfId="65" priority="14" operator="equal">
      <formula>"sim"</formula>
    </cfRule>
  </conditionalFormatting>
  <conditionalFormatting sqref="E20">
    <cfRule type="cellIs" dxfId="64" priority="15" operator="equal">
      <formula>"não"</formula>
    </cfRule>
  </conditionalFormatting>
  <conditionalFormatting sqref="E22">
    <cfRule type="cellIs" dxfId="63" priority="16" operator="equal">
      <formula>"sim"</formula>
    </cfRule>
  </conditionalFormatting>
  <conditionalFormatting sqref="E22">
    <cfRule type="cellIs" dxfId="62" priority="17" operator="equal">
      <formula>"não"</formula>
    </cfRule>
  </conditionalFormatting>
  <conditionalFormatting sqref="E23:E25">
    <cfRule type="cellIs" dxfId="61" priority="18" operator="equal">
      <formula>"sim"</formula>
    </cfRule>
  </conditionalFormatting>
  <conditionalFormatting sqref="E23:E25">
    <cfRule type="cellIs" dxfId="60" priority="19" operator="equal">
      <formula>"não"</formula>
    </cfRule>
  </conditionalFormatting>
  <conditionalFormatting sqref="E7:E12 E14:E15 E17:E18 E20 E22:E25 E27:E28 E34:E36 E38:E41 E43:E44 E46 E48:E54 E56:E59">
    <cfRule type="cellIs" dxfId="59" priority="20" operator="equal">
      <formula>"sim"</formula>
    </cfRule>
  </conditionalFormatting>
  <conditionalFormatting sqref="E7:E12 E14:E15 E17:E18 E20 E22:E25 E27:E28 E34:E36 E38:E41 E43:E44 E46 E48:E54 E56:E59">
    <cfRule type="cellIs" dxfId="58" priority="21" operator="equal">
      <formula>"não"</formula>
    </cfRule>
  </conditionalFormatting>
  <dataValidations count="1">
    <dataValidation type="list" allowBlank="1" showErrorMessage="1" sqref="E13 E16 E19 E21 E26" xr:uid="{00000000-0002-0000-0D00-000000000000}">
      <formula1>$AA$6:$AA$12</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D00-000001000000}">
          <x14:formula1>
            <xm:f>'KPA 2.1'!$J$14:$J$20</xm:f>
          </x14:formula1>
          <xm:sqref>E7:F11 E12 C14 E14:F14 E15 C17 E17:E18 C20 E20 C22 E22 E23:F24 E25 C27 E27 E28:F28 C30 C32 C34 C36 E34:F36 C38 E38 C40 E39:F41 C43 E43 E44:F44 C46 E46 C48 C54 E48:F54 C56 E56 C59 E57:F59</xm:sqref>
        </x14:dataValidation>
        <x14:dataValidation type="list" allowBlank="1" showInputMessage="1" showErrorMessage="1" prompt="Selecione o valor na seta ao lado" xr:uid="{00000000-0002-0000-0D00-000002000000}">
          <x14:formula1>
            <xm:f>'KPA 2.1'!$J$14:$J$20</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AA999"/>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28.140625" customWidth="1"/>
    <col min="3" max="3" width="18.57031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7" width="8.7109375" hidden="1" customWidth="1"/>
  </cols>
  <sheetData>
    <row r="1" spans="1:27" ht="17.25" customHeight="1">
      <c r="A1" s="456" t="str">
        <f>HYPERLINK("https://drive.google.com/open?id=1Buk0IyekwxFTd-BV4txPgsbyPSQ50W9W","KPA 3.5 DESENVOLVIMENTO NA CARREIRA")</f>
        <v>KPA 3.5 DESENVOLVIMENTO NA CARREIRA</v>
      </c>
      <c r="B1" s="213"/>
      <c r="C1" s="137"/>
      <c r="D1" s="136"/>
      <c r="E1" s="136"/>
      <c r="F1" s="136"/>
      <c r="G1" s="136"/>
      <c r="H1" s="138"/>
      <c r="I1" s="139"/>
      <c r="J1" s="232"/>
      <c r="K1" s="80"/>
      <c r="L1" s="80"/>
      <c r="M1" s="80"/>
      <c r="N1" s="80"/>
      <c r="O1" s="80"/>
      <c r="P1" s="80"/>
      <c r="Q1" s="80"/>
      <c r="R1" s="80"/>
      <c r="S1" s="80"/>
      <c r="T1" s="80"/>
      <c r="U1" s="80"/>
      <c r="V1" s="80"/>
      <c r="W1" s="80"/>
      <c r="X1" s="80"/>
      <c r="Y1" s="80"/>
      <c r="Z1" s="80"/>
      <c r="AA1" s="80"/>
    </row>
    <row r="2" spans="1:27" ht="15.75" customHeight="1" outlineLevel="1">
      <c r="A2" s="212" t="s">
        <v>72</v>
      </c>
      <c r="B2" s="213"/>
      <c r="C2" s="319" t="s">
        <v>621</v>
      </c>
      <c r="D2" s="367"/>
      <c r="E2" s="223"/>
      <c r="F2" s="136"/>
      <c r="G2" s="136"/>
      <c r="H2" s="138"/>
      <c r="I2" s="139"/>
      <c r="J2" s="232"/>
      <c r="K2" s="80"/>
      <c r="L2" s="80"/>
      <c r="M2" s="80"/>
      <c r="N2" s="80"/>
      <c r="O2" s="80"/>
      <c r="P2" s="80"/>
      <c r="Q2" s="80"/>
      <c r="R2" s="80"/>
      <c r="S2" s="80"/>
      <c r="T2" s="80"/>
      <c r="U2" s="80"/>
      <c r="V2" s="80"/>
      <c r="W2" s="80"/>
      <c r="X2" s="80"/>
      <c r="Y2" s="80"/>
      <c r="Z2" s="80"/>
      <c r="AA2" s="80"/>
    </row>
    <row r="3" spans="1:27" ht="15.75" hidden="1" customHeight="1" outlineLevel="1">
      <c r="A3" s="212"/>
      <c r="B3" s="213"/>
      <c r="C3" s="367"/>
      <c r="D3" s="367"/>
      <c r="E3" s="223"/>
      <c r="F3" s="136"/>
      <c r="G3" s="136"/>
      <c r="H3" s="138"/>
      <c r="I3" s="139"/>
      <c r="J3" s="232"/>
      <c r="K3" s="80"/>
      <c r="L3" s="80"/>
      <c r="M3" s="80"/>
      <c r="N3" s="80"/>
      <c r="O3" s="80"/>
      <c r="P3" s="80"/>
      <c r="Q3" s="80"/>
      <c r="R3" s="80"/>
      <c r="S3" s="80"/>
      <c r="T3" s="80"/>
      <c r="U3" s="80"/>
      <c r="V3" s="80"/>
      <c r="W3" s="80"/>
      <c r="X3" s="80"/>
      <c r="Y3" s="80"/>
      <c r="Z3" s="80" t="s">
        <v>110</v>
      </c>
      <c r="AA3" s="80"/>
    </row>
    <row r="4" spans="1:27" ht="97.5" customHeight="1" outlineLevel="1">
      <c r="A4" s="352" t="s">
        <v>622</v>
      </c>
      <c r="B4" s="367"/>
      <c r="C4" s="367"/>
      <c r="D4" s="367"/>
      <c r="E4" s="223"/>
      <c r="F4" s="136"/>
      <c r="G4" s="136"/>
      <c r="H4" s="138"/>
      <c r="I4" s="139"/>
      <c r="J4" s="232"/>
      <c r="K4" s="80"/>
      <c r="L4" s="80"/>
      <c r="M4" s="80"/>
      <c r="N4" s="80"/>
      <c r="O4" s="80"/>
      <c r="P4" s="80"/>
      <c r="Q4" s="80"/>
      <c r="R4" s="80"/>
      <c r="S4" s="80"/>
      <c r="T4" s="80"/>
      <c r="U4" s="80"/>
      <c r="V4" s="80"/>
      <c r="W4" s="80"/>
      <c r="X4" s="80"/>
      <c r="Y4" s="80"/>
      <c r="Z4" s="80" t="s">
        <v>112</v>
      </c>
      <c r="AA4" s="80"/>
    </row>
    <row r="5" spans="1:27"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row>
    <row r="6" spans="1:27">
      <c r="A6" s="285" t="s">
        <v>623</v>
      </c>
      <c r="B6" s="279" t="s">
        <v>624</v>
      </c>
      <c r="C6" s="280" t="s">
        <v>101</v>
      </c>
      <c r="D6" s="400"/>
      <c r="E6" s="400"/>
      <c r="F6" s="88"/>
      <c r="G6" s="294"/>
      <c r="H6" s="294"/>
      <c r="I6" s="294"/>
      <c r="J6" s="143"/>
      <c r="K6" s="90"/>
      <c r="L6" s="90"/>
      <c r="M6" s="90"/>
      <c r="N6" s="90"/>
      <c r="O6" s="90"/>
      <c r="P6" s="90"/>
      <c r="Q6" s="90"/>
      <c r="R6" s="90"/>
      <c r="S6" s="90"/>
      <c r="T6" s="90"/>
      <c r="U6" s="90"/>
      <c r="V6" s="90"/>
      <c r="W6" s="90"/>
      <c r="X6" s="90"/>
      <c r="Y6" s="90"/>
      <c r="Z6" s="90"/>
      <c r="AA6" s="90"/>
    </row>
    <row r="7" spans="1:27" ht="27.75" customHeight="1">
      <c r="A7" s="401"/>
      <c r="B7" s="402"/>
      <c r="C7" s="335"/>
      <c r="D7" s="233" t="s">
        <v>625</v>
      </c>
      <c r="E7" s="93"/>
      <c r="F7" s="88"/>
      <c r="G7" s="403"/>
      <c r="H7" s="403"/>
      <c r="I7" s="403"/>
      <c r="J7" s="143"/>
      <c r="K7" s="90"/>
      <c r="L7" s="90"/>
      <c r="M7" s="90"/>
      <c r="N7" s="90"/>
      <c r="O7" s="90"/>
      <c r="P7" s="90"/>
      <c r="Q7" s="90"/>
      <c r="R7" s="90"/>
      <c r="S7" s="90"/>
      <c r="T7" s="90"/>
      <c r="U7" s="90"/>
      <c r="V7" s="90"/>
      <c r="W7" s="90"/>
      <c r="X7" s="90"/>
      <c r="Y7" s="90"/>
      <c r="Z7" s="90"/>
      <c r="AA7" s="90"/>
    </row>
    <row r="8" spans="1:27" ht="27.75" customHeight="1">
      <c r="A8" s="401"/>
      <c r="B8" s="402"/>
      <c r="C8" s="417"/>
      <c r="D8" s="234" t="s">
        <v>626</v>
      </c>
      <c r="E8" s="93"/>
      <c r="F8" s="88"/>
      <c r="G8" s="403"/>
      <c r="H8" s="403"/>
      <c r="I8" s="403"/>
      <c r="J8" s="143"/>
      <c r="K8" s="90"/>
      <c r="L8" s="90"/>
      <c r="M8" s="90"/>
      <c r="N8" s="90"/>
      <c r="O8" s="90"/>
      <c r="P8" s="90"/>
      <c r="Q8" s="90"/>
      <c r="R8" s="90"/>
      <c r="S8" s="90"/>
      <c r="T8" s="90"/>
      <c r="U8" s="90"/>
      <c r="V8" s="90"/>
      <c r="W8" s="90"/>
      <c r="X8" s="90"/>
      <c r="Y8" s="90"/>
      <c r="Z8" s="90"/>
      <c r="AA8" s="90"/>
    </row>
    <row r="9" spans="1:27" ht="42.75" customHeight="1">
      <c r="A9" s="401"/>
      <c r="B9" s="402"/>
      <c r="C9" s="417"/>
      <c r="D9" s="235" t="s">
        <v>627</v>
      </c>
      <c r="E9" s="93"/>
      <c r="F9" s="88"/>
      <c r="G9" s="403"/>
      <c r="H9" s="403"/>
      <c r="I9" s="403"/>
      <c r="J9" s="143"/>
      <c r="K9" s="90"/>
      <c r="L9" s="90"/>
      <c r="M9" s="90"/>
      <c r="N9" s="90"/>
      <c r="O9" s="90"/>
      <c r="P9" s="90"/>
      <c r="Q9" s="90"/>
      <c r="R9" s="90"/>
      <c r="S9" s="90"/>
      <c r="T9" s="90"/>
      <c r="U9" s="90"/>
      <c r="V9" s="90"/>
      <c r="W9" s="90"/>
      <c r="X9" s="90"/>
      <c r="Y9" s="90"/>
      <c r="Z9" s="90"/>
      <c r="AA9" s="90"/>
    </row>
    <row r="10" spans="1:27" ht="27.75" customHeight="1">
      <c r="A10" s="401"/>
      <c r="B10" s="402"/>
      <c r="C10" s="417"/>
      <c r="D10" s="235" t="s">
        <v>628</v>
      </c>
      <c r="E10" s="93"/>
      <c r="F10" s="88"/>
      <c r="G10" s="403"/>
      <c r="H10" s="403"/>
      <c r="I10" s="403"/>
      <c r="J10" s="143"/>
      <c r="K10" s="90"/>
      <c r="L10" s="90"/>
      <c r="M10" s="90"/>
      <c r="N10" s="90"/>
      <c r="O10" s="90"/>
      <c r="P10" s="90"/>
      <c r="Q10" s="90"/>
      <c r="R10" s="90"/>
      <c r="S10" s="90"/>
      <c r="T10" s="90"/>
      <c r="U10" s="90"/>
      <c r="V10" s="90"/>
      <c r="W10" s="90"/>
      <c r="X10" s="90"/>
      <c r="Y10" s="90"/>
      <c r="Z10" s="90"/>
      <c r="AA10" s="90"/>
    </row>
    <row r="11" spans="1:27" ht="28.5" customHeight="1">
      <c r="A11" s="401"/>
      <c r="B11" s="402"/>
      <c r="C11" s="417"/>
      <c r="D11" s="235" t="s">
        <v>629</v>
      </c>
      <c r="E11" s="93"/>
      <c r="F11" s="88"/>
      <c r="G11" s="403"/>
      <c r="H11" s="403"/>
      <c r="I11" s="403"/>
      <c r="J11" s="143"/>
      <c r="K11" s="90"/>
      <c r="L11" s="90"/>
      <c r="M11" s="90"/>
      <c r="N11" s="90"/>
      <c r="O11" s="90"/>
      <c r="P11" s="90"/>
      <c r="Q11" s="90"/>
      <c r="R11" s="90"/>
      <c r="S11" s="90"/>
      <c r="T11" s="90"/>
      <c r="U11" s="90"/>
      <c r="V11" s="90"/>
      <c r="W11" s="90"/>
      <c r="X11" s="90"/>
      <c r="Y11" s="90"/>
      <c r="Z11" s="90"/>
      <c r="AA11" s="90"/>
    </row>
    <row r="12" spans="1:27" ht="28.5" customHeight="1">
      <c r="A12" s="401"/>
      <c r="B12" s="402"/>
      <c r="C12" s="419"/>
      <c r="D12" s="235" t="s">
        <v>630</v>
      </c>
      <c r="E12" s="93"/>
      <c r="F12" s="88"/>
      <c r="G12" s="403"/>
      <c r="H12" s="403"/>
      <c r="I12" s="403"/>
      <c r="J12" s="143"/>
      <c r="K12" s="90"/>
      <c r="L12" s="90"/>
      <c r="M12" s="90"/>
      <c r="N12" s="90"/>
      <c r="O12" s="90"/>
      <c r="P12" s="90"/>
      <c r="Q12" s="90"/>
      <c r="R12" s="90"/>
      <c r="S12" s="90"/>
      <c r="T12" s="90"/>
      <c r="U12" s="90"/>
      <c r="V12" s="90"/>
      <c r="W12" s="90"/>
      <c r="X12" s="90"/>
      <c r="Y12" s="90"/>
      <c r="Z12" s="90"/>
      <c r="AA12" s="90"/>
    </row>
    <row r="13" spans="1:27">
      <c r="A13" s="401"/>
      <c r="B13" s="402"/>
      <c r="C13" s="296" t="s">
        <v>106</v>
      </c>
      <c r="D13" s="367"/>
      <c r="E13" s="94"/>
      <c r="F13" s="88"/>
      <c r="G13" s="403"/>
      <c r="H13" s="403"/>
      <c r="I13" s="403"/>
      <c r="J13" s="143"/>
      <c r="K13" s="90"/>
      <c r="L13" s="90"/>
      <c r="M13" s="90"/>
      <c r="N13" s="90"/>
      <c r="O13" s="90"/>
      <c r="P13" s="90"/>
      <c r="Q13" s="90"/>
      <c r="R13" s="90"/>
      <c r="S13" s="90"/>
      <c r="T13" s="90"/>
      <c r="U13" s="90"/>
      <c r="V13" s="90"/>
      <c r="W13" s="90"/>
      <c r="X13" s="90"/>
      <c r="Y13" s="90"/>
      <c r="Z13" s="90"/>
      <c r="AA13" s="90"/>
    </row>
    <row r="14" spans="1:27" ht="36.75" customHeight="1">
      <c r="A14" s="401"/>
      <c r="B14" s="406"/>
      <c r="C14" s="144"/>
      <c r="D14" s="236" t="s">
        <v>631</v>
      </c>
      <c r="E14" s="93"/>
      <c r="F14" s="88"/>
      <c r="G14" s="403"/>
      <c r="H14" s="403"/>
      <c r="I14" s="403"/>
      <c r="J14" s="143"/>
      <c r="K14" s="90"/>
      <c r="L14" s="90"/>
      <c r="M14" s="90"/>
      <c r="N14" s="90"/>
      <c r="O14" s="90"/>
      <c r="P14" s="90"/>
      <c r="Q14" s="90"/>
      <c r="R14" s="90"/>
      <c r="S14" s="90"/>
      <c r="T14" s="90"/>
      <c r="U14" s="90"/>
      <c r="V14" s="90"/>
      <c r="W14" s="90"/>
      <c r="X14" s="90"/>
      <c r="Y14" s="90"/>
      <c r="Z14" s="90"/>
      <c r="AA14" s="90"/>
    </row>
    <row r="15" spans="1:27">
      <c r="A15" s="401"/>
      <c r="B15" s="279" t="s">
        <v>632</v>
      </c>
      <c r="C15" s="280" t="s">
        <v>101</v>
      </c>
      <c r="D15" s="400"/>
      <c r="E15" s="97"/>
      <c r="F15" s="98"/>
      <c r="G15" s="99"/>
      <c r="H15" s="100"/>
      <c r="I15" s="101"/>
      <c r="J15" s="143"/>
      <c r="K15" s="90"/>
      <c r="L15" s="90"/>
      <c r="M15" s="90"/>
      <c r="N15" s="90"/>
      <c r="O15" s="90"/>
      <c r="P15" s="90"/>
      <c r="Q15" s="90"/>
      <c r="R15" s="90"/>
      <c r="S15" s="90"/>
      <c r="T15" s="90"/>
      <c r="U15" s="90"/>
      <c r="V15" s="90"/>
      <c r="W15" s="90"/>
      <c r="X15" s="90"/>
      <c r="Y15" s="90"/>
      <c r="Z15" s="90"/>
      <c r="AA15" s="90" t="s">
        <v>110</v>
      </c>
    </row>
    <row r="16" spans="1:27" ht="29.25" customHeight="1">
      <c r="A16" s="401"/>
      <c r="B16" s="402"/>
      <c r="C16" s="309"/>
      <c r="D16" s="145" t="s">
        <v>633</v>
      </c>
      <c r="E16" s="102" t="s">
        <v>112</v>
      </c>
      <c r="F16" s="237"/>
      <c r="G16" s="354"/>
      <c r="H16" s="354"/>
      <c r="I16" s="344"/>
      <c r="J16" s="143"/>
      <c r="K16" s="90"/>
      <c r="L16" s="90"/>
      <c r="M16" s="90"/>
      <c r="N16" s="90"/>
      <c r="O16" s="90"/>
      <c r="P16" s="90"/>
      <c r="Q16" s="90"/>
      <c r="R16" s="90"/>
      <c r="S16" s="90"/>
      <c r="T16" s="90"/>
      <c r="U16" s="90"/>
      <c r="V16" s="90"/>
      <c r="W16" s="90"/>
      <c r="X16" s="90"/>
      <c r="Y16" s="90"/>
      <c r="Z16" s="90"/>
      <c r="AA16" s="90"/>
    </row>
    <row r="17" spans="1:27" ht="40.5" customHeight="1">
      <c r="A17" s="401"/>
      <c r="B17" s="402"/>
      <c r="C17" s="417"/>
      <c r="D17" s="145" t="s">
        <v>634</v>
      </c>
      <c r="E17" s="102" t="s">
        <v>110</v>
      </c>
      <c r="F17" s="237"/>
      <c r="G17" s="453"/>
      <c r="H17" s="453"/>
      <c r="I17" s="446"/>
      <c r="J17" s="143"/>
      <c r="K17" s="90"/>
      <c r="L17" s="90"/>
      <c r="M17" s="90"/>
      <c r="N17" s="90"/>
      <c r="O17" s="90"/>
      <c r="P17" s="90"/>
      <c r="Q17" s="90"/>
      <c r="R17" s="90"/>
      <c r="S17" s="90"/>
      <c r="T17" s="90"/>
      <c r="U17" s="90"/>
      <c r="V17" s="90"/>
      <c r="W17" s="90"/>
      <c r="X17" s="90"/>
      <c r="Y17" s="90"/>
      <c r="Z17" s="90"/>
      <c r="AA17" s="90"/>
    </row>
    <row r="18" spans="1:27" ht="16.5" customHeight="1">
      <c r="A18" s="401"/>
      <c r="B18" s="402"/>
      <c r="C18" s="417"/>
      <c r="D18" s="145" t="s">
        <v>635</v>
      </c>
      <c r="E18" s="104" t="s">
        <v>112</v>
      </c>
      <c r="F18" s="237"/>
      <c r="G18" s="453"/>
      <c r="H18" s="453"/>
      <c r="I18" s="446"/>
      <c r="J18" s="143"/>
      <c r="K18" s="90"/>
      <c r="L18" s="90"/>
      <c r="M18" s="90"/>
      <c r="N18" s="90"/>
      <c r="O18" s="90"/>
      <c r="P18" s="90"/>
      <c r="Q18" s="90"/>
      <c r="R18" s="90"/>
      <c r="S18" s="90"/>
      <c r="T18" s="90"/>
      <c r="U18" s="90"/>
      <c r="V18" s="90"/>
      <c r="W18" s="90"/>
      <c r="X18" s="90"/>
      <c r="Y18" s="90"/>
      <c r="Z18" s="90"/>
      <c r="AA18" s="90"/>
    </row>
    <row r="19" spans="1:27">
      <c r="A19" s="401"/>
      <c r="B19" s="402"/>
      <c r="C19" s="296" t="s">
        <v>106</v>
      </c>
      <c r="D19" s="367"/>
      <c r="E19" s="298"/>
      <c r="F19" s="367"/>
      <c r="G19" s="453"/>
      <c r="H19" s="453"/>
      <c r="I19" s="446"/>
      <c r="J19" s="143"/>
      <c r="K19" s="90"/>
      <c r="L19" s="90"/>
      <c r="M19" s="90"/>
      <c r="N19" s="90"/>
      <c r="O19" s="90"/>
      <c r="P19" s="90"/>
      <c r="Q19" s="90"/>
      <c r="R19" s="90"/>
      <c r="S19" s="90"/>
      <c r="T19" s="90"/>
      <c r="U19" s="90"/>
      <c r="V19" s="90"/>
      <c r="W19" s="90"/>
      <c r="X19" s="90"/>
      <c r="Y19" s="90"/>
      <c r="Z19" s="90"/>
      <c r="AA19" s="90"/>
    </row>
    <row r="20" spans="1:27" ht="29.25" customHeight="1">
      <c r="A20" s="401"/>
      <c r="B20" s="406"/>
      <c r="C20" s="144"/>
      <c r="D20" s="106" t="s">
        <v>636</v>
      </c>
      <c r="E20" s="102" t="s">
        <v>110</v>
      </c>
      <c r="F20" s="215" t="s">
        <v>110</v>
      </c>
      <c r="G20" s="457"/>
      <c r="H20" s="457"/>
      <c r="I20" s="458"/>
      <c r="J20" s="154"/>
      <c r="K20" s="108"/>
      <c r="L20" s="108"/>
      <c r="M20" s="108"/>
      <c r="N20" s="108"/>
      <c r="O20" s="108"/>
      <c r="P20" s="108"/>
      <c r="Q20" s="108"/>
      <c r="R20" s="108"/>
      <c r="S20" s="108"/>
      <c r="T20" s="108"/>
      <c r="U20" s="108"/>
      <c r="V20" s="108"/>
      <c r="W20" s="108"/>
      <c r="X20" s="108"/>
      <c r="Y20" s="108"/>
      <c r="Z20" s="108"/>
      <c r="AA20" s="108"/>
    </row>
    <row r="21" spans="1:27">
      <c r="A21" s="401"/>
      <c r="B21" s="279" t="s">
        <v>637</v>
      </c>
      <c r="C21" s="280" t="s">
        <v>101</v>
      </c>
      <c r="D21" s="407"/>
      <c r="E21" s="97"/>
      <c r="F21" s="112" t="s">
        <v>110</v>
      </c>
      <c r="G21" s="99"/>
      <c r="H21" s="100"/>
      <c r="I21" s="101"/>
      <c r="J21" s="154"/>
      <c r="K21" s="108"/>
      <c r="L21" s="108"/>
      <c r="M21" s="108"/>
      <c r="N21" s="108"/>
      <c r="O21" s="108"/>
      <c r="P21" s="108"/>
      <c r="Q21" s="108"/>
      <c r="R21" s="108"/>
      <c r="S21" s="108"/>
      <c r="T21" s="108"/>
      <c r="U21" s="108"/>
      <c r="V21" s="108"/>
      <c r="W21" s="108"/>
      <c r="X21" s="108"/>
      <c r="Y21" s="108"/>
      <c r="Z21" s="108"/>
      <c r="AA21" s="108"/>
    </row>
    <row r="22" spans="1:27" ht="42" customHeight="1">
      <c r="A22" s="401"/>
      <c r="B22" s="402"/>
      <c r="C22" s="309"/>
      <c r="D22" s="106" t="s">
        <v>638</v>
      </c>
      <c r="E22" s="102" t="s">
        <v>112</v>
      </c>
      <c r="F22" s="114"/>
      <c r="G22" s="295"/>
      <c r="H22" s="295"/>
      <c r="I22" s="295"/>
      <c r="J22" s="154"/>
      <c r="K22" s="108"/>
      <c r="L22" s="108"/>
      <c r="M22" s="108"/>
      <c r="N22" s="108"/>
      <c r="O22" s="108"/>
      <c r="P22" s="108"/>
      <c r="Q22" s="108"/>
      <c r="R22" s="108"/>
      <c r="S22" s="108"/>
      <c r="T22" s="108"/>
      <c r="U22" s="108"/>
      <c r="V22" s="108"/>
      <c r="W22" s="108"/>
      <c r="X22" s="108"/>
      <c r="Y22" s="108"/>
      <c r="Z22" s="108"/>
      <c r="AA22" s="108"/>
    </row>
    <row r="23" spans="1:27" ht="30" customHeight="1">
      <c r="A23" s="401"/>
      <c r="B23" s="402"/>
      <c r="C23" s="417"/>
      <c r="D23" s="106" t="s">
        <v>639</v>
      </c>
      <c r="E23" s="102" t="s">
        <v>110</v>
      </c>
      <c r="F23" s="114" t="s">
        <v>112</v>
      </c>
      <c r="G23" s="403"/>
      <c r="H23" s="403"/>
      <c r="I23" s="403"/>
      <c r="J23" s="154"/>
      <c r="K23" s="108"/>
      <c r="L23" s="108"/>
      <c r="M23" s="108"/>
      <c r="N23" s="108"/>
      <c r="O23" s="108"/>
      <c r="P23" s="108"/>
      <c r="Q23" s="108"/>
      <c r="R23" s="108"/>
      <c r="S23" s="108"/>
      <c r="T23" s="108"/>
      <c r="U23" s="108"/>
      <c r="V23" s="108"/>
      <c r="W23" s="108"/>
      <c r="X23" s="108"/>
      <c r="Y23" s="108"/>
      <c r="Z23" s="108"/>
      <c r="AA23" s="108"/>
    </row>
    <row r="24" spans="1:27" ht="19.5" customHeight="1">
      <c r="A24" s="401"/>
      <c r="B24" s="402"/>
      <c r="C24" s="278" t="s">
        <v>106</v>
      </c>
      <c r="D24" s="409"/>
      <c r="E24" s="118"/>
      <c r="F24" s="114"/>
      <c r="G24" s="403"/>
      <c r="H24" s="403"/>
      <c r="I24" s="403"/>
      <c r="J24" s="154"/>
      <c r="K24" s="108"/>
      <c r="L24" s="108"/>
      <c r="M24" s="108"/>
      <c r="N24" s="108"/>
      <c r="O24" s="108"/>
      <c r="P24" s="108"/>
      <c r="Q24" s="108"/>
      <c r="R24" s="108"/>
      <c r="S24" s="108"/>
      <c r="T24" s="108"/>
      <c r="U24" s="108"/>
      <c r="V24" s="108"/>
      <c r="W24" s="108"/>
      <c r="X24" s="108"/>
      <c r="Y24" s="108"/>
      <c r="Z24" s="108"/>
      <c r="AA24" s="108"/>
    </row>
    <row r="25" spans="1:27" ht="29.25" customHeight="1">
      <c r="A25" s="432"/>
      <c r="B25" s="406"/>
      <c r="C25" s="144"/>
      <c r="D25" s="92" t="s">
        <v>640</v>
      </c>
      <c r="E25" s="288" t="s">
        <v>112</v>
      </c>
      <c r="F25" s="408"/>
      <c r="G25" s="411"/>
      <c r="H25" s="411"/>
      <c r="I25" s="411"/>
      <c r="J25" s="154"/>
      <c r="K25" s="108"/>
      <c r="L25" s="108"/>
      <c r="M25" s="108"/>
      <c r="N25" s="108"/>
      <c r="O25" s="108"/>
      <c r="P25" s="108"/>
      <c r="Q25" s="108"/>
      <c r="R25" s="108"/>
      <c r="S25" s="108"/>
      <c r="T25" s="108"/>
      <c r="U25" s="108"/>
      <c r="V25" s="108"/>
      <c r="W25" s="108"/>
      <c r="X25" s="108"/>
      <c r="Y25" s="108"/>
      <c r="Z25" s="108"/>
      <c r="AA25" s="108"/>
    </row>
    <row r="26" spans="1:27" ht="15.75" customHeight="1">
      <c r="A26" s="287" t="s">
        <v>641</v>
      </c>
      <c r="B26" s="286" t="s">
        <v>642</v>
      </c>
      <c r="C26" s="280" t="s">
        <v>101</v>
      </c>
      <c r="D26" s="407"/>
      <c r="E26" s="299"/>
      <c r="F26" s="412"/>
      <c r="G26" s="99"/>
      <c r="H26" s="100"/>
      <c r="I26" s="101"/>
      <c r="J26" s="154"/>
      <c r="K26" s="108"/>
      <c r="L26" s="108"/>
      <c r="M26" s="108"/>
      <c r="N26" s="108"/>
      <c r="O26" s="108"/>
      <c r="P26" s="108"/>
      <c r="Q26" s="108"/>
      <c r="R26" s="108"/>
      <c r="S26" s="108"/>
      <c r="T26" s="108"/>
      <c r="U26" s="108"/>
      <c r="V26" s="108"/>
      <c r="W26" s="108"/>
      <c r="X26" s="108"/>
      <c r="Y26" s="108"/>
      <c r="Z26" s="108"/>
      <c r="AA26" s="108"/>
    </row>
    <row r="27" spans="1:27" ht="28.5" customHeight="1">
      <c r="A27" s="401"/>
      <c r="B27" s="402"/>
      <c r="C27" s="144"/>
      <c r="D27" s="126" t="s">
        <v>643</v>
      </c>
      <c r="E27" s="288" t="s">
        <v>110</v>
      </c>
      <c r="F27" s="408"/>
      <c r="G27" s="295"/>
      <c r="H27" s="295"/>
      <c r="I27" s="295"/>
      <c r="J27" s="154"/>
      <c r="K27" s="108"/>
      <c r="L27" s="108"/>
      <c r="M27" s="108"/>
      <c r="N27" s="108"/>
      <c r="O27" s="108"/>
      <c r="P27" s="108"/>
      <c r="Q27" s="108"/>
      <c r="R27" s="108"/>
      <c r="S27" s="108"/>
      <c r="T27" s="108"/>
      <c r="U27" s="108"/>
      <c r="V27" s="108"/>
      <c r="W27" s="108"/>
      <c r="X27" s="108"/>
      <c r="Y27" s="108"/>
      <c r="Z27" s="108"/>
      <c r="AA27" s="108"/>
    </row>
    <row r="28" spans="1:27" ht="18" customHeight="1">
      <c r="A28" s="401"/>
      <c r="B28" s="402"/>
      <c r="C28" s="278" t="s">
        <v>106</v>
      </c>
      <c r="D28" s="409"/>
      <c r="E28" s="289"/>
      <c r="F28" s="408"/>
      <c r="G28" s="403"/>
      <c r="H28" s="403"/>
      <c r="I28" s="403"/>
      <c r="J28" s="154"/>
      <c r="K28" s="108"/>
      <c r="L28" s="108"/>
      <c r="M28" s="108"/>
      <c r="N28" s="108"/>
      <c r="O28" s="108"/>
      <c r="P28" s="108"/>
      <c r="Q28" s="108"/>
      <c r="R28" s="108"/>
      <c r="S28" s="108"/>
      <c r="T28" s="108"/>
      <c r="U28" s="108"/>
      <c r="V28" s="108"/>
      <c r="W28" s="108"/>
      <c r="X28" s="108"/>
      <c r="Y28" s="108"/>
      <c r="Z28" s="108"/>
      <c r="AA28" s="108"/>
    </row>
    <row r="29" spans="1:27" ht="29.25" customHeight="1">
      <c r="A29" s="401"/>
      <c r="B29" s="406"/>
      <c r="C29" s="144"/>
      <c r="D29" s="126" t="s">
        <v>644</v>
      </c>
      <c r="E29" s="288" t="s">
        <v>112</v>
      </c>
      <c r="F29" s="408"/>
      <c r="G29" s="411"/>
      <c r="H29" s="411"/>
      <c r="I29" s="411"/>
      <c r="J29" s="17"/>
      <c r="K29" s="17"/>
      <c r="L29" s="17"/>
      <c r="M29" s="17"/>
      <c r="N29" s="17"/>
      <c r="O29" s="17"/>
      <c r="P29" s="17"/>
      <c r="Q29" s="17"/>
      <c r="R29" s="17"/>
      <c r="S29" s="17"/>
      <c r="T29" s="17"/>
      <c r="U29" s="17"/>
      <c r="V29" s="17"/>
      <c r="W29" s="17"/>
      <c r="X29" s="17"/>
      <c r="Y29" s="17"/>
      <c r="Z29" s="17"/>
      <c r="AA29" s="17"/>
    </row>
    <row r="30" spans="1:27" ht="15.75" customHeight="1">
      <c r="A30" s="401"/>
      <c r="B30" s="286" t="s">
        <v>645</v>
      </c>
      <c r="C30" s="280" t="s">
        <v>101</v>
      </c>
      <c r="D30" s="407"/>
      <c r="E30" s="280"/>
      <c r="F30" s="407"/>
      <c r="G30" s="99"/>
      <c r="H30" s="100"/>
      <c r="I30" s="101"/>
      <c r="J30" s="17"/>
      <c r="K30" s="17"/>
      <c r="L30" s="17"/>
      <c r="M30" s="17"/>
      <c r="N30" s="17"/>
      <c r="O30" s="17"/>
      <c r="P30" s="17"/>
      <c r="Q30" s="17"/>
      <c r="R30" s="17"/>
      <c r="S30" s="17"/>
      <c r="T30" s="17"/>
      <c r="U30" s="17"/>
      <c r="V30" s="17"/>
      <c r="W30" s="17"/>
      <c r="X30" s="17"/>
      <c r="Y30" s="17"/>
      <c r="Z30" s="17"/>
      <c r="AA30" s="17"/>
    </row>
    <row r="31" spans="1:27" ht="28.5" customHeight="1">
      <c r="A31" s="401"/>
      <c r="B31" s="402"/>
      <c r="C31" s="309"/>
      <c r="D31" s="126" t="s">
        <v>646</v>
      </c>
      <c r="E31" s="288" t="s">
        <v>112</v>
      </c>
      <c r="F31" s="408"/>
      <c r="G31" s="291"/>
      <c r="H31" s="291"/>
      <c r="I31" s="291"/>
      <c r="J31" s="17"/>
      <c r="K31" s="17"/>
      <c r="L31" s="17"/>
      <c r="M31" s="17"/>
      <c r="N31" s="17"/>
      <c r="O31" s="17"/>
      <c r="P31" s="17"/>
      <c r="Q31" s="17"/>
      <c r="R31" s="17"/>
      <c r="S31" s="17"/>
      <c r="T31" s="17"/>
      <c r="U31" s="17"/>
      <c r="V31" s="17"/>
      <c r="W31" s="17"/>
      <c r="X31" s="17"/>
      <c r="Y31" s="17"/>
      <c r="Z31" s="17"/>
      <c r="AA31" s="17"/>
    </row>
    <row r="32" spans="1:27" ht="27.75" customHeight="1">
      <c r="A32" s="401"/>
      <c r="B32" s="402"/>
      <c r="C32" s="417"/>
      <c r="D32" s="126" t="s">
        <v>647</v>
      </c>
      <c r="E32" s="288" t="s">
        <v>112</v>
      </c>
      <c r="F32" s="408"/>
      <c r="G32" s="403"/>
      <c r="H32" s="403"/>
      <c r="I32" s="403"/>
      <c r="J32" s="17"/>
      <c r="K32" s="17"/>
      <c r="L32" s="17"/>
      <c r="M32" s="17"/>
      <c r="N32" s="17"/>
      <c r="O32" s="17"/>
      <c r="P32" s="17"/>
      <c r="Q32" s="17"/>
      <c r="R32" s="17"/>
      <c r="S32" s="17"/>
      <c r="T32" s="17"/>
      <c r="U32" s="17"/>
      <c r="V32" s="17"/>
      <c r="W32" s="17"/>
      <c r="X32" s="17"/>
      <c r="Y32" s="17"/>
      <c r="Z32" s="17"/>
      <c r="AA32" s="17"/>
    </row>
    <row r="33" spans="1:27" ht="27.75" customHeight="1">
      <c r="A33" s="401"/>
      <c r="B33" s="402"/>
      <c r="C33" s="417"/>
      <c r="D33" s="126" t="s">
        <v>648</v>
      </c>
      <c r="E33" s="102"/>
      <c r="F33" s="102"/>
      <c r="G33" s="403"/>
      <c r="H33" s="403"/>
      <c r="I33" s="403"/>
      <c r="J33" s="17"/>
      <c r="K33" s="17"/>
      <c r="L33" s="17"/>
      <c r="M33" s="17"/>
      <c r="N33" s="17"/>
      <c r="O33" s="17"/>
      <c r="P33" s="17"/>
      <c r="Q33" s="17"/>
      <c r="R33" s="17"/>
      <c r="S33" s="17"/>
      <c r="T33" s="17"/>
      <c r="U33" s="17"/>
      <c r="V33" s="17"/>
      <c r="W33" s="17"/>
      <c r="X33" s="17"/>
      <c r="Y33" s="17"/>
      <c r="Z33" s="17"/>
      <c r="AA33" s="17"/>
    </row>
    <row r="34" spans="1:27" ht="40.5" customHeight="1">
      <c r="A34" s="401"/>
      <c r="B34" s="402"/>
      <c r="C34" s="417"/>
      <c r="D34" s="126" t="s">
        <v>649</v>
      </c>
      <c r="E34" s="102"/>
      <c r="F34" s="102"/>
      <c r="G34" s="403"/>
      <c r="H34" s="403"/>
      <c r="I34" s="403"/>
      <c r="J34" s="17"/>
      <c r="K34" s="17"/>
      <c r="L34" s="17"/>
      <c r="M34" s="17"/>
      <c r="N34" s="17"/>
      <c r="O34" s="17"/>
      <c r="P34" s="17"/>
      <c r="Q34" s="17"/>
      <c r="R34" s="17"/>
      <c r="S34" s="17"/>
      <c r="T34" s="17"/>
      <c r="U34" s="17"/>
      <c r="V34" s="17"/>
      <c r="W34" s="17"/>
      <c r="X34" s="17"/>
      <c r="Y34" s="17"/>
      <c r="Z34" s="17"/>
      <c r="AA34" s="17"/>
    </row>
    <row r="35" spans="1:27" ht="16.5" customHeight="1">
      <c r="A35" s="401"/>
      <c r="B35" s="402"/>
      <c r="C35" s="278" t="s">
        <v>106</v>
      </c>
      <c r="D35" s="409"/>
      <c r="E35" s="289"/>
      <c r="F35" s="408"/>
      <c r="G35" s="403"/>
      <c r="H35" s="403"/>
      <c r="I35" s="403"/>
      <c r="J35" s="17"/>
      <c r="K35" s="17"/>
      <c r="L35" s="17"/>
      <c r="M35" s="17"/>
      <c r="N35" s="17"/>
      <c r="O35" s="17"/>
      <c r="P35" s="17"/>
      <c r="Q35" s="17"/>
      <c r="R35" s="17"/>
      <c r="S35" s="17"/>
      <c r="T35" s="17"/>
      <c r="U35" s="17"/>
      <c r="V35" s="17"/>
      <c r="W35" s="17"/>
      <c r="X35" s="17"/>
      <c r="Y35" s="17"/>
      <c r="Z35" s="17"/>
      <c r="AA35" s="17"/>
    </row>
    <row r="36" spans="1:27" ht="27" customHeight="1">
      <c r="A36" s="401"/>
      <c r="B36" s="406"/>
      <c r="C36" s="144"/>
      <c r="D36" s="126" t="s">
        <v>650</v>
      </c>
      <c r="E36" s="288" t="s">
        <v>112</v>
      </c>
      <c r="F36" s="408"/>
      <c r="G36" s="411"/>
      <c r="H36" s="411"/>
      <c r="I36" s="411"/>
      <c r="J36" s="17"/>
      <c r="K36" s="17"/>
      <c r="L36" s="17"/>
      <c r="M36" s="17"/>
      <c r="N36" s="17"/>
      <c r="O36" s="17"/>
      <c r="P36" s="17"/>
      <c r="Q36" s="17"/>
      <c r="R36" s="17"/>
      <c r="S36" s="17"/>
      <c r="T36" s="17"/>
      <c r="U36" s="17"/>
      <c r="V36" s="17"/>
      <c r="W36" s="17"/>
      <c r="X36" s="17"/>
      <c r="Y36" s="17"/>
      <c r="Z36" s="17"/>
      <c r="AA36" s="17"/>
    </row>
    <row r="37" spans="1:27" ht="15.75" customHeight="1">
      <c r="A37" s="401"/>
      <c r="B37" s="286" t="s">
        <v>651</v>
      </c>
      <c r="C37" s="280" t="s">
        <v>101</v>
      </c>
      <c r="D37" s="407"/>
      <c r="E37" s="125"/>
      <c r="F37" s="125"/>
      <c r="G37" s="99"/>
      <c r="H37" s="100"/>
      <c r="I37" s="101"/>
      <c r="J37" s="17"/>
      <c r="K37" s="17"/>
      <c r="L37" s="17"/>
      <c r="M37" s="17"/>
      <c r="N37" s="17"/>
      <c r="O37" s="17"/>
      <c r="P37" s="17"/>
      <c r="Q37" s="17"/>
      <c r="R37" s="17"/>
      <c r="S37" s="17"/>
      <c r="T37" s="17"/>
      <c r="U37" s="17"/>
      <c r="V37" s="17"/>
      <c r="W37" s="17"/>
      <c r="X37" s="17"/>
      <c r="Y37" s="17"/>
      <c r="Z37" s="17"/>
      <c r="AA37" s="17"/>
    </row>
    <row r="38" spans="1:27" ht="38.25" customHeight="1">
      <c r="A38" s="401"/>
      <c r="B38" s="402"/>
      <c r="C38" s="309"/>
      <c r="D38" s="126" t="s">
        <v>652</v>
      </c>
      <c r="E38" s="125"/>
      <c r="F38" s="125"/>
      <c r="G38" s="291"/>
      <c r="H38" s="291"/>
      <c r="I38" s="291"/>
      <c r="J38" s="17"/>
      <c r="K38" s="17"/>
      <c r="L38" s="17"/>
      <c r="M38" s="17"/>
      <c r="N38" s="17"/>
      <c r="O38" s="17"/>
      <c r="P38" s="17"/>
      <c r="Q38" s="17"/>
      <c r="R38" s="17"/>
      <c r="S38" s="17"/>
      <c r="T38" s="17"/>
      <c r="U38" s="17"/>
      <c r="V38" s="17"/>
      <c r="W38" s="17"/>
      <c r="X38" s="17"/>
      <c r="Y38" s="17"/>
      <c r="Z38" s="17"/>
      <c r="AA38" s="17"/>
    </row>
    <row r="39" spans="1:27" ht="27.75" customHeight="1">
      <c r="A39" s="401"/>
      <c r="B39" s="402"/>
      <c r="C39" s="417"/>
      <c r="D39" s="126" t="s">
        <v>653</v>
      </c>
      <c r="E39" s="125"/>
      <c r="F39" s="125"/>
      <c r="G39" s="403"/>
      <c r="H39" s="403"/>
      <c r="I39" s="403"/>
      <c r="J39" s="17"/>
      <c r="K39" s="17"/>
      <c r="L39" s="17"/>
      <c r="M39" s="17"/>
      <c r="N39" s="17"/>
      <c r="O39" s="17"/>
      <c r="P39" s="17"/>
      <c r="Q39" s="17"/>
      <c r="R39" s="17"/>
      <c r="S39" s="17"/>
      <c r="T39" s="17"/>
      <c r="U39" s="17"/>
      <c r="V39" s="17"/>
      <c r="W39" s="17"/>
      <c r="X39" s="17"/>
      <c r="Y39" s="17"/>
      <c r="Z39" s="17"/>
      <c r="AA39" s="17"/>
    </row>
    <row r="40" spans="1:27" ht="27.75" customHeight="1">
      <c r="A40" s="401"/>
      <c r="B40" s="402"/>
      <c r="C40" s="417"/>
      <c r="D40" s="165" t="s">
        <v>654</v>
      </c>
      <c r="E40" s="125"/>
      <c r="F40" s="125"/>
      <c r="G40" s="403"/>
      <c r="H40" s="403"/>
      <c r="I40" s="403"/>
      <c r="J40" s="17"/>
      <c r="K40" s="17"/>
      <c r="L40" s="17"/>
      <c r="M40" s="17"/>
      <c r="N40" s="17"/>
      <c r="O40" s="17"/>
      <c r="P40" s="17"/>
      <c r="Q40" s="17"/>
      <c r="R40" s="17"/>
      <c r="S40" s="17"/>
      <c r="T40" s="17"/>
      <c r="U40" s="17"/>
      <c r="V40" s="17"/>
      <c r="W40" s="17"/>
      <c r="X40" s="17"/>
      <c r="Y40" s="17"/>
      <c r="Z40" s="17"/>
      <c r="AA40" s="17"/>
    </row>
    <row r="41" spans="1:27" ht="39.75" customHeight="1">
      <c r="A41" s="401"/>
      <c r="B41" s="402"/>
      <c r="C41" s="417"/>
      <c r="D41" s="165" t="s">
        <v>655</v>
      </c>
      <c r="E41" s="125"/>
      <c r="F41" s="125"/>
      <c r="G41" s="403"/>
      <c r="H41" s="403"/>
      <c r="I41" s="403"/>
      <c r="J41" s="17"/>
      <c r="K41" s="17"/>
      <c r="L41" s="17"/>
      <c r="M41" s="17"/>
      <c r="N41" s="17"/>
      <c r="O41" s="17"/>
      <c r="P41" s="17"/>
      <c r="Q41" s="17"/>
      <c r="R41" s="17"/>
      <c r="S41" s="17"/>
      <c r="T41" s="17"/>
      <c r="U41" s="17"/>
      <c r="V41" s="17"/>
      <c r="W41" s="17"/>
      <c r="X41" s="17"/>
      <c r="Y41" s="17"/>
      <c r="Z41" s="17"/>
      <c r="AA41" s="17"/>
    </row>
    <row r="42" spans="1:27" ht="27" customHeight="1">
      <c r="A42" s="401"/>
      <c r="B42" s="402"/>
      <c r="C42" s="417"/>
      <c r="D42" s="165" t="s">
        <v>654</v>
      </c>
      <c r="E42" s="125"/>
      <c r="F42" s="125"/>
      <c r="G42" s="403"/>
      <c r="H42" s="403"/>
      <c r="I42" s="403"/>
      <c r="J42" s="17"/>
      <c r="K42" s="17"/>
      <c r="L42" s="17"/>
      <c r="M42" s="17"/>
      <c r="N42" s="17"/>
      <c r="O42" s="17"/>
      <c r="P42" s="17"/>
      <c r="Q42" s="17"/>
      <c r="R42" s="17"/>
      <c r="S42" s="17"/>
      <c r="T42" s="17"/>
      <c r="U42" s="17"/>
      <c r="V42" s="17"/>
      <c r="W42" s="17"/>
      <c r="X42" s="17"/>
      <c r="Y42" s="17"/>
      <c r="Z42" s="17"/>
      <c r="AA42" s="17"/>
    </row>
    <row r="43" spans="1:27" ht="15.75" customHeight="1">
      <c r="A43" s="401"/>
      <c r="B43" s="402"/>
      <c r="C43" s="278" t="s">
        <v>106</v>
      </c>
      <c r="D43" s="409"/>
      <c r="E43" s="125"/>
      <c r="F43" s="125"/>
      <c r="G43" s="403"/>
      <c r="H43" s="403"/>
      <c r="I43" s="403"/>
      <c r="J43" s="17"/>
      <c r="K43" s="17"/>
      <c r="L43" s="17"/>
      <c r="M43" s="17"/>
      <c r="N43" s="17"/>
      <c r="O43" s="17"/>
      <c r="P43" s="17"/>
      <c r="Q43" s="17"/>
      <c r="R43" s="17"/>
      <c r="S43" s="17"/>
      <c r="T43" s="17"/>
      <c r="U43" s="17"/>
      <c r="V43" s="17"/>
      <c r="W43" s="17"/>
      <c r="X43" s="17"/>
      <c r="Y43" s="17"/>
      <c r="Z43" s="17"/>
      <c r="AA43" s="17"/>
    </row>
    <row r="44" spans="1:27" ht="28.5" customHeight="1">
      <c r="A44" s="401"/>
      <c r="B44" s="406"/>
      <c r="C44" s="144"/>
      <c r="D44" s="126" t="s">
        <v>656</v>
      </c>
      <c r="E44" s="125"/>
      <c r="F44" s="125"/>
      <c r="G44" s="411"/>
      <c r="H44" s="411"/>
      <c r="I44" s="411"/>
      <c r="J44" s="17"/>
      <c r="K44" s="17"/>
      <c r="L44" s="17"/>
      <c r="M44" s="17"/>
      <c r="N44" s="17"/>
      <c r="O44" s="17"/>
      <c r="P44" s="17"/>
      <c r="Q44" s="17"/>
      <c r="R44" s="17"/>
      <c r="S44" s="17"/>
      <c r="T44" s="17"/>
      <c r="U44" s="17"/>
      <c r="V44" s="17"/>
      <c r="W44" s="17"/>
      <c r="X44" s="17"/>
      <c r="Y44" s="17"/>
      <c r="Z44" s="17"/>
      <c r="AA44" s="17"/>
    </row>
    <row r="45" spans="1:27" ht="15.75" customHeight="1">
      <c r="A45" s="401"/>
      <c r="B45" s="286" t="s">
        <v>657</v>
      </c>
      <c r="C45" s="280" t="s">
        <v>101</v>
      </c>
      <c r="D45" s="407"/>
      <c r="E45" s="292"/>
      <c r="F45" s="414"/>
      <c r="G45" s="99"/>
      <c r="H45" s="100"/>
      <c r="I45" s="101"/>
      <c r="J45" s="17"/>
      <c r="K45" s="17"/>
      <c r="L45" s="17"/>
      <c r="M45" s="17"/>
      <c r="N45" s="17"/>
      <c r="O45" s="17"/>
      <c r="P45" s="17"/>
      <c r="Q45" s="17"/>
      <c r="R45" s="17"/>
      <c r="S45" s="17"/>
      <c r="T45" s="17"/>
      <c r="U45" s="17"/>
      <c r="V45" s="17"/>
      <c r="W45" s="17"/>
      <c r="X45" s="17"/>
      <c r="Y45" s="17"/>
      <c r="Z45" s="17"/>
      <c r="AA45" s="17"/>
    </row>
    <row r="46" spans="1:27" ht="42" customHeight="1">
      <c r="A46" s="401"/>
      <c r="B46" s="402"/>
      <c r="C46" s="309"/>
      <c r="D46" s="126" t="s">
        <v>658</v>
      </c>
      <c r="E46" s="288" t="s">
        <v>112</v>
      </c>
      <c r="F46" s="408"/>
      <c r="G46" s="291"/>
      <c r="H46" s="291"/>
      <c r="I46" s="291"/>
      <c r="J46" s="17"/>
      <c r="K46" s="17"/>
      <c r="L46" s="17"/>
      <c r="M46" s="17"/>
      <c r="N46" s="17"/>
      <c r="O46" s="17"/>
      <c r="P46" s="17"/>
      <c r="Q46" s="17"/>
      <c r="R46" s="17"/>
      <c r="S46" s="17"/>
      <c r="T46" s="17"/>
      <c r="U46" s="17"/>
      <c r="V46" s="17"/>
      <c r="W46" s="17"/>
      <c r="X46" s="17"/>
      <c r="Y46" s="17"/>
      <c r="Z46" s="17"/>
      <c r="AA46" s="17"/>
    </row>
    <row r="47" spans="1:27" ht="27.75" customHeight="1">
      <c r="A47" s="401"/>
      <c r="B47" s="402"/>
      <c r="C47" s="417"/>
      <c r="D47" s="126" t="s">
        <v>659</v>
      </c>
      <c r="E47" s="288" t="s">
        <v>112</v>
      </c>
      <c r="F47" s="408"/>
      <c r="G47" s="403"/>
      <c r="H47" s="403"/>
      <c r="I47" s="403"/>
      <c r="J47" s="17"/>
      <c r="K47" s="17"/>
      <c r="L47" s="17"/>
      <c r="M47" s="17"/>
      <c r="N47" s="17"/>
      <c r="O47" s="17"/>
      <c r="P47" s="17"/>
      <c r="Q47" s="17"/>
      <c r="R47" s="17"/>
      <c r="S47" s="17"/>
      <c r="T47" s="17"/>
      <c r="U47" s="17"/>
      <c r="V47" s="17"/>
      <c r="W47" s="17"/>
      <c r="X47" s="17"/>
      <c r="Y47" s="17"/>
      <c r="Z47" s="17"/>
      <c r="AA47" s="17"/>
    </row>
    <row r="48" spans="1:27" ht="15.75" customHeight="1">
      <c r="A48" s="401"/>
      <c r="B48" s="402"/>
      <c r="C48" s="278" t="s">
        <v>106</v>
      </c>
      <c r="D48" s="409"/>
      <c r="E48" s="289"/>
      <c r="F48" s="408"/>
      <c r="G48" s="403"/>
      <c r="H48" s="403"/>
      <c r="I48" s="403"/>
      <c r="J48" s="17"/>
      <c r="K48" s="17"/>
      <c r="L48" s="17"/>
      <c r="M48" s="17"/>
      <c r="N48" s="17"/>
      <c r="O48" s="17"/>
      <c r="P48" s="17"/>
      <c r="Q48" s="17"/>
      <c r="R48" s="17"/>
      <c r="S48" s="17"/>
      <c r="T48" s="17"/>
      <c r="U48" s="17"/>
      <c r="V48" s="17"/>
      <c r="W48" s="17"/>
      <c r="X48" s="17"/>
      <c r="Y48" s="17"/>
      <c r="Z48" s="17"/>
      <c r="AA48" s="17"/>
    </row>
    <row r="49" spans="1:27" ht="41.25" customHeight="1">
      <c r="A49" s="401"/>
      <c r="B49" s="406"/>
      <c r="C49" s="144"/>
      <c r="D49" s="126" t="s">
        <v>660</v>
      </c>
      <c r="E49" s="288" t="s">
        <v>112</v>
      </c>
      <c r="F49" s="408"/>
      <c r="G49" s="411"/>
      <c r="H49" s="411"/>
      <c r="I49" s="411"/>
      <c r="J49" s="17"/>
      <c r="K49" s="17"/>
      <c r="L49" s="17"/>
      <c r="M49" s="17"/>
      <c r="N49" s="17"/>
      <c r="O49" s="17"/>
      <c r="P49" s="17"/>
      <c r="Q49" s="17"/>
      <c r="R49" s="17"/>
      <c r="S49" s="17"/>
      <c r="T49" s="17"/>
      <c r="U49" s="17"/>
      <c r="V49" s="17"/>
      <c r="W49" s="17"/>
      <c r="X49" s="17"/>
      <c r="Y49" s="17"/>
      <c r="Z49" s="17"/>
      <c r="AA49" s="17"/>
    </row>
    <row r="50" spans="1:27" ht="15.75" customHeight="1">
      <c r="A50" s="401"/>
      <c r="B50" s="286" t="s">
        <v>661</v>
      </c>
      <c r="C50" s="280" t="s">
        <v>101</v>
      </c>
      <c r="D50" s="407"/>
      <c r="E50" s="292"/>
      <c r="F50" s="414"/>
      <c r="G50" s="99"/>
      <c r="H50" s="100"/>
      <c r="I50" s="101"/>
      <c r="J50" s="17"/>
      <c r="K50" s="17"/>
      <c r="L50" s="17"/>
      <c r="M50" s="17"/>
      <c r="N50" s="17"/>
      <c r="O50" s="17"/>
      <c r="P50" s="17"/>
      <c r="Q50" s="17"/>
      <c r="R50" s="17"/>
      <c r="S50" s="17"/>
      <c r="T50" s="17"/>
      <c r="U50" s="17"/>
      <c r="V50" s="17"/>
      <c r="W50" s="17"/>
      <c r="X50" s="17"/>
      <c r="Y50" s="17"/>
      <c r="Z50" s="17"/>
      <c r="AA50" s="17"/>
    </row>
    <row r="51" spans="1:27" ht="40.5" customHeight="1">
      <c r="A51" s="401"/>
      <c r="B51" s="402"/>
      <c r="C51" s="309"/>
      <c r="D51" s="126" t="s">
        <v>662</v>
      </c>
      <c r="E51" s="288" t="s">
        <v>112</v>
      </c>
      <c r="F51" s="408"/>
      <c r="G51" s="291"/>
      <c r="H51" s="291"/>
      <c r="I51" s="291"/>
      <c r="J51" s="17"/>
      <c r="K51" s="17"/>
      <c r="L51" s="17"/>
      <c r="M51" s="17"/>
      <c r="N51" s="17"/>
      <c r="O51" s="17"/>
      <c r="P51" s="17"/>
      <c r="Q51" s="17"/>
      <c r="R51" s="17"/>
      <c r="S51" s="17"/>
      <c r="T51" s="17"/>
      <c r="U51" s="17"/>
      <c r="V51" s="17"/>
      <c r="W51" s="17"/>
      <c r="X51" s="17"/>
      <c r="Y51" s="17"/>
      <c r="Z51" s="17"/>
      <c r="AA51" s="17"/>
    </row>
    <row r="52" spans="1:27" ht="28.5" customHeight="1">
      <c r="A52" s="401"/>
      <c r="B52" s="402"/>
      <c r="C52" s="417"/>
      <c r="D52" s="126" t="s">
        <v>663</v>
      </c>
      <c r="E52" s="288" t="s">
        <v>112</v>
      </c>
      <c r="F52" s="408"/>
      <c r="G52" s="403"/>
      <c r="H52" s="403"/>
      <c r="I52" s="403"/>
      <c r="J52" s="17"/>
      <c r="K52" s="17"/>
      <c r="L52" s="17"/>
      <c r="M52" s="17"/>
      <c r="N52" s="17"/>
      <c r="O52" s="17"/>
      <c r="P52" s="17"/>
      <c r="Q52" s="17"/>
      <c r="R52" s="17"/>
      <c r="S52" s="17"/>
      <c r="T52" s="17"/>
      <c r="U52" s="17"/>
      <c r="V52" s="17"/>
      <c r="W52" s="17"/>
      <c r="X52" s="17"/>
      <c r="Y52" s="17"/>
      <c r="Z52" s="17"/>
      <c r="AA52" s="17"/>
    </row>
    <row r="53" spans="1:27" ht="15.75" customHeight="1">
      <c r="A53" s="401"/>
      <c r="B53" s="402"/>
      <c r="C53" s="278" t="s">
        <v>106</v>
      </c>
      <c r="D53" s="409"/>
      <c r="E53" s="289"/>
      <c r="F53" s="408"/>
      <c r="G53" s="403"/>
      <c r="H53" s="403"/>
      <c r="I53" s="403"/>
      <c r="J53" s="17"/>
      <c r="K53" s="17"/>
      <c r="L53" s="17"/>
      <c r="M53" s="17"/>
      <c r="N53" s="17"/>
      <c r="O53" s="17"/>
      <c r="P53" s="17"/>
      <c r="Q53" s="17"/>
      <c r="R53" s="17"/>
      <c r="S53" s="17"/>
      <c r="T53" s="17"/>
      <c r="U53" s="17"/>
      <c r="V53" s="17"/>
      <c r="W53" s="17"/>
      <c r="X53" s="17"/>
      <c r="Y53" s="17"/>
      <c r="Z53" s="17"/>
      <c r="AA53" s="17"/>
    </row>
    <row r="54" spans="1:27" ht="29.25" customHeight="1">
      <c r="A54" s="401"/>
      <c r="B54" s="402"/>
      <c r="C54" s="309"/>
      <c r="D54" s="165" t="s">
        <v>664</v>
      </c>
      <c r="E54" s="102"/>
      <c r="F54" s="102"/>
      <c r="G54" s="403"/>
      <c r="H54" s="403"/>
      <c r="I54" s="403"/>
      <c r="J54" s="17"/>
      <c r="K54" s="17"/>
      <c r="L54" s="17"/>
      <c r="M54" s="17"/>
      <c r="N54" s="17"/>
      <c r="O54" s="17"/>
      <c r="P54" s="17"/>
      <c r="Q54" s="17"/>
      <c r="R54" s="17"/>
      <c r="S54" s="17"/>
      <c r="T54" s="17"/>
      <c r="U54" s="17"/>
      <c r="V54" s="17"/>
      <c r="W54" s="17"/>
      <c r="X54" s="17"/>
      <c r="Y54" s="17"/>
      <c r="Z54" s="17"/>
      <c r="AA54" s="17"/>
    </row>
    <row r="55" spans="1:27" ht="29.25" customHeight="1">
      <c r="A55" s="413"/>
      <c r="B55" s="427"/>
      <c r="C55" s="430"/>
      <c r="D55" s="219" t="s">
        <v>665</v>
      </c>
      <c r="E55" s="343" t="s">
        <v>112</v>
      </c>
      <c r="F55" s="428"/>
      <c r="G55" s="433"/>
      <c r="H55" s="433"/>
      <c r="I55" s="433"/>
      <c r="J55" s="17"/>
      <c r="K55" s="17"/>
      <c r="L55" s="17"/>
      <c r="M55" s="17"/>
      <c r="N55" s="17"/>
      <c r="O55" s="17"/>
      <c r="P55" s="17"/>
      <c r="Q55" s="17"/>
      <c r="R55" s="17"/>
      <c r="S55" s="17"/>
      <c r="T55" s="17"/>
      <c r="U55" s="17"/>
      <c r="V55" s="17"/>
      <c r="W55" s="17"/>
      <c r="X55" s="17"/>
      <c r="Y55" s="17"/>
      <c r="Z55" s="17"/>
      <c r="AA55" s="17"/>
    </row>
    <row r="56" spans="1:27" ht="15.75" hidden="1" customHeight="1">
      <c r="A56" s="131"/>
      <c r="B56" s="17"/>
      <c r="C56" s="132"/>
      <c r="D56" s="132"/>
      <c r="E56" s="133"/>
      <c r="F56" s="132"/>
      <c r="G56" s="134"/>
      <c r="H56" s="134"/>
      <c r="I56" s="135"/>
      <c r="J56" s="17"/>
      <c r="K56" s="17"/>
      <c r="L56" s="17"/>
      <c r="M56" s="17"/>
      <c r="N56" s="17"/>
      <c r="O56" s="17"/>
      <c r="P56" s="17"/>
      <c r="Q56" s="17"/>
      <c r="R56" s="17"/>
      <c r="S56" s="17"/>
      <c r="T56" s="17"/>
      <c r="U56" s="17"/>
      <c r="V56" s="17"/>
      <c r="W56" s="17"/>
      <c r="X56" s="17"/>
      <c r="Y56" s="17"/>
      <c r="Z56" s="17"/>
      <c r="AA56" s="17"/>
    </row>
    <row r="57" spans="1:27" ht="15.75" hidden="1" customHeight="1">
      <c r="A57" s="131"/>
      <c r="B57" s="17"/>
      <c r="C57" s="132"/>
      <c r="D57" s="132"/>
      <c r="E57" s="133"/>
      <c r="F57" s="132"/>
      <c r="G57" s="134"/>
      <c r="H57" s="134"/>
      <c r="I57" s="135"/>
      <c r="J57" s="17"/>
      <c r="K57" s="17"/>
      <c r="L57" s="17"/>
      <c r="M57" s="17"/>
      <c r="N57" s="17"/>
      <c r="O57" s="17"/>
      <c r="P57" s="17"/>
      <c r="Q57" s="17"/>
      <c r="R57" s="17"/>
      <c r="S57" s="17"/>
      <c r="T57" s="17"/>
      <c r="U57" s="17"/>
      <c r="V57" s="17"/>
      <c r="W57" s="17"/>
      <c r="X57" s="17"/>
      <c r="Y57" s="17"/>
      <c r="Z57" s="17"/>
      <c r="AA57" s="17"/>
    </row>
    <row r="58" spans="1:27" ht="15.75" hidden="1" customHeight="1">
      <c r="A58" s="131"/>
      <c r="B58" s="17"/>
      <c r="C58" s="132"/>
      <c r="D58" s="132"/>
      <c r="E58" s="133"/>
      <c r="F58" s="132"/>
      <c r="G58" s="134"/>
      <c r="H58" s="134"/>
      <c r="I58" s="135"/>
      <c r="J58" s="17"/>
      <c r="K58" s="17"/>
      <c r="L58" s="17"/>
      <c r="M58" s="17"/>
      <c r="N58" s="17"/>
      <c r="O58" s="17"/>
      <c r="P58" s="17"/>
      <c r="Q58" s="17"/>
      <c r="R58" s="17"/>
      <c r="S58" s="17"/>
      <c r="T58" s="17"/>
      <c r="U58" s="17"/>
      <c r="V58" s="17"/>
      <c r="W58" s="17"/>
      <c r="X58" s="17"/>
      <c r="Y58" s="17"/>
      <c r="Z58" s="17"/>
      <c r="AA58" s="17"/>
    </row>
    <row r="59" spans="1:27" ht="15.75" hidden="1" customHeight="1">
      <c r="A59" s="131"/>
      <c r="B59" s="17"/>
      <c r="C59" s="132"/>
      <c r="D59" s="132"/>
      <c r="E59" s="133"/>
      <c r="F59" s="132"/>
      <c r="G59" s="134"/>
      <c r="H59" s="134"/>
      <c r="I59" s="135"/>
      <c r="J59" s="17"/>
      <c r="K59" s="17"/>
      <c r="L59" s="17"/>
      <c r="M59" s="17"/>
      <c r="N59" s="17"/>
      <c r="O59" s="17"/>
      <c r="P59" s="17"/>
      <c r="Q59" s="17"/>
      <c r="R59" s="17"/>
      <c r="S59" s="17"/>
      <c r="T59" s="17"/>
      <c r="U59" s="17"/>
      <c r="V59" s="17"/>
      <c r="W59" s="17"/>
      <c r="X59" s="17"/>
      <c r="Y59" s="17"/>
      <c r="Z59" s="17"/>
      <c r="AA59" s="17"/>
    </row>
    <row r="60" spans="1:27" ht="15.75" hidden="1" customHeight="1">
      <c r="A60" s="131"/>
      <c r="B60" s="17"/>
      <c r="C60" s="132"/>
      <c r="D60" s="132"/>
      <c r="E60" s="133"/>
      <c r="F60" s="132"/>
      <c r="G60" s="134"/>
      <c r="H60" s="134"/>
      <c r="I60" s="135"/>
      <c r="J60" s="17"/>
      <c r="K60" s="17"/>
      <c r="L60" s="17"/>
      <c r="M60" s="17"/>
      <c r="N60" s="17"/>
      <c r="O60" s="17"/>
      <c r="P60" s="17"/>
      <c r="Q60" s="17"/>
      <c r="R60" s="17"/>
      <c r="S60" s="17"/>
      <c r="T60" s="17"/>
      <c r="U60" s="17"/>
      <c r="V60" s="17"/>
      <c r="W60" s="17"/>
      <c r="X60" s="17"/>
      <c r="Y60" s="17"/>
      <c r="Z60" s="17"/>
      <c r="AA60" s="17"/>
    </row>
    <row r="61" spans="1:27" ht="15.75" hidden="1" customHeight="1">
      <c r="A61" s="131"/>
      <c r="B61" s="17"/>
      <c r="C61" s="132"/>
      <c r="D61" s="132"/>
      <c r="E61" s="133"/>
      <c r="F61" s="132"/>
      <c r="G61" s="134"/>
      <c r="H61" s="134"/>
      <c r="I61" s="135"/>
      <c r="J61" s="17"/>
      <c r="K61" s="17"/>
      <c r="L61" s="17"/>
      <c r="M61" s="17"/>
      <c r="N61" s="17"/>
      <c r="O61" s="17"/>
      <c r="P61" s="17"/>
      <c r="Q61" s="17"/>
      <c r="R61" s="17"/>
      <c r="S61" s="17"/>
      <c r="T61" s="17"/>
      <c r="U61" s="17"/>
      <c r="V61" s="17"/>
      <c r="W61" s="17"/>
      <c r="X61" s="17"/>
      <c r="Y61" s="17"/>
      <c r="Z61" s="17"/>
      <c r="AA61" s="17"/>
    </row>
    <row r="62" spans="1:27" ht="15.75" hidden="1" customHeight="1">
      <c r="A62" s="131"/>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row>
    <row r="63" spans="1:27" ht="15.75" hidden="1" customHeight="1">
      <c r="A63" s="131"/>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row>
    <row r="64" spans="1:27" ht="15.75" hidden="1" customHeight="1">
      <c r="A64" s="131"/>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row>
    <row r="65" spans="1:27" ht="15.75" hidden="1" customHeight="1">
      <c r="A65" s="131"/>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row>
    <row r="66" spans="1:27" ht="15.75" hidden="1" customHeight="1">
      <c r="A66" s="131"/>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row>
    <row r="67" spans="1:27" ht="15.75" hidden="1" customHeight="1">
      <c r="A67" s="131"/>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row>
    <row r="68" spans="1:27" ht="15.75" hidden="1" customHeight="1">
      <c r="A68" s="131"/>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row>
    <row r="69" spans="1:27" ht="15.75" hidden="1" customHeight="1">
      <c r="A69" s="131"/>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row>
    <row r="70" spans="1:27" ht="15.75" hidden="1" customHeight="1">
      <c r="A70" s="131"/>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row>
    <row r="71" spans="1:27" ht="15.75" hidden="1" customHeight="1">
      <c r="A71" s="131"/>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row>
    <row r="72" spans="1:27" ht="15.75" hidden="1" customHeight="1">
      <c r="A72" s="131"/>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row>
    <row r="73" spans="1:27" ht="15.75" hidden="1" customHeight="1">
      <c r="A73" s="131"/>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row>
    <row r="74" spans="1:27" ht="15.75" hidden="1" customHeight="1">
      <c r="A74" s="131"/>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row>
    <row r="75" spans="1:27" ht="15.75" hidden="1" customHeight="1">
      <c r="A75" s="131"/>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row>
    <row r="76" spans="1:27" ht="15.75" hidden="1" customHeight="1">
      <c r="A76" s="131"/>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row>
    <row r="77" spans="1:27" ht="15.75" hidden="1" customHeight="1">
      <c r="A77" s="131"/>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row>
    <row r="78" spans="1:27" ht="15.75" hidden="1" customHeight="1">
      <c r="A78" s="131"/>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row>
    <row r="79" spans="1:27" ht="15.75" hidden="1" customHeight="1">
      <c r="A79" s="131"/>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row>
    <row r="80" spans="1:27" ht="15.75" hidden="1" customHeight="1">
      <c r="A80" s="131"/>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row>
    <row r="81" spans="1:27" ht="15.75" hidden="1" customHeight="1">
      <c r="A81" s="131"/>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row>
    <row r="82" spans="1:27" ht="15.75" hidden="1" customHeight="1">
      <c r="A82" s="131"/>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row>
    <row r="83" spans="1:27" ht="15.75" hidden="1" customHeight="1">
      <c r="A83" s="131"/>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row>
    <row r="84" spans="1:27" ht="15.75" hidden="1" customHeight="1">
      <c r="A84" s="131"/>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row>
    <row r="85" spans="1:27" ht="15.75" hidden="1" customHeight="1">
      <c r="A85" s="131"/>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row>
    <row r="86" spans="1:27" ht="15.75" hidden="1" customHeight="1">
      <c r="A86" s="17"/>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row>
    <row r="87" spans="1:27" ht="15.75" hidden="1" customHeight="1">
      <c r="A87" s="17"/>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row>
    <row r="88" spans="1:27" ht="15.75" hidden="1"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row>
    <row r="89" spans="1:27"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row>
    <row r="90" spans="1:27"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row>
    <row r="91" spans="1:27"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row>
    <row r="92" spans="1:27"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row>
    <row r="93" spans="1:27"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row>
    <row r="94" spans="1:27"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row>
    <row r="95" spans="1:27"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row>
    <row r="96" spans="1:27"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row>
    <row r="97" spans="1:27"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row>
    <row r="98" spans="1:27"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row>
    <row r="99" spans="1:27"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row>
    <row r="100" spans="1:27"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row>
    <row r="101" spans="1:27"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row>
    <row r="102" spans="1:27"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row>
    <row r="103" spans="1:27"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row>
    <row r="104" spans="1:27"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row>
    <row r="105" spans="1:27"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row>
    <row r="106" spans="1:27"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row>
    <row r="107" spans="1:27"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row>
    <row r="108" spans="1:27"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row>
    <row r="109" spans="1:27"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row>
    <row r="110" spans="1:27"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row>
    <row r="111" spans="1:27"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row>
    <row r="112" spans="1:27"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row>
    <row r="113" spans="1:27"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row>
    <row r="114" spans="1:27"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row>
    <row r="115" spans="1:27"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row>
    <row r="116" spans="1:27"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row>
    <row r="117" spans="1:27"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row>
    <row r="118" spans="1:27"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row>
    <row r="119" spans="1:27"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row>
    <row r="120" spans="1:27"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row>
    <row r="121" spans="1:27"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row>
    <row r="122" spans="1:27"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row>
    <row r="123" spans="1:27"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row>
    <row r="124" spans="1:27"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row>
    <row r="125" spans="1:27"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row>
    <row r="126" spans="1:27"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row>
    <row r="127" spans="1:27"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row>
    <row r="128" spans="1:27"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row>
    <row r="129" spans="1:27"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row>
    <row r="130" spans="1:27"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row>
    <row r="131" spans="1:27"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row>
    <row r="132" spans="1:27"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row>
    <row r="133" spans="1:27"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row>
    <row r="134" spans="1:27"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row>
    <row r="135" spans="1:27"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row>
    <row r="136" spans="1:27"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row>
    <row r="137" spans="1:27"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row>
    <row r="138" spans="1:27"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row>
    <row r="139" spans="1:27"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row>
    <row r="140" spans="1:27"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row>
    <row r="141" spans="1:27"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row>
    <row r="142" spans="1:27"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row>
    <row r="143" spans="1:27"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row>
    <row r="144" spans="1:27"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row>
    <row r="145" spans="1:27"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row>
    <row r="146" spans="1:27"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row>
    <row r="147" spans="1:27"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row>
    <row r="148" spans="1:27"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row>
    <row r="149" spans="1:27"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row>
    <row r="150" spans="1:27"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row>
    <row r="151" spans="1:27"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row>
    <row r="152" spans="1:27"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row>
    <row r="153" spans="1:27"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row>
    <row r="154" spans="1:27"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row>
    <row r="155" spans="1:27"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row>
    <row r="156" spans="1:27"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row>
    <row r="157" spans="1:27"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row>
    <row r="158" spans="1:27"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row>
    <row r="159" spans="1:27"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row>
    <row r="160" spans="1:27"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row>
    <row r="161" spans="1:27"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row>
    <row r="162" spans="1:27"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row>
    <row r="163" spans="1:27"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row>
    <row r="164" spans="1:27"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row>
    <row r="165" spans="1:27"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row>
    <row r="166" spans="1:27"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row>
    <row r="167" spans="1:27"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row>
    <row r="168" spans="1:27"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row>
    <row r="169" spans="1:27"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row>
    <row r="170" spans="1:27"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row>
    <row r="171" spans="1:27"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row>
    <row r="172" spans="1:27"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row>
    <row r="173" spans="1:27"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row>
    <row r="174" spans="1:27"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row>
    <row r="175" spans="1:27"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row>
    <row r="176" spans="1:27"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row>
    <row r="177" spans="1:27"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row>
    <row r="178" spans="1:27"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row>
    <row r="179" spans="1:27"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row>
    <row r="180" spans="1:27"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row>
    <row r="181" spans="1:27"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row>
    <row r="182" spans="1:27"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row>
    <row r="183" spans="1:27"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row>
    <row r="184" spans="1:27"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row>
    <row r="185" spans="1:27"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row>
    <row r="186" spans="1:27"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row>
    <row r="187" spans="1:27"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row>
    <row r="188" spans="1:27"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row>
    <row r="189" spans="1:27"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row>
    <row r="190" spans="1:27"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row>
    <row r="191" spans="1:27"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row>
    <row r="192" spans="1:27"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row>
    <row r="193" spans="1:27"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row>
    <row r="194" spans="1:27"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row>
    <row r="195" spans="1:27"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row>
    <row r="196" spans="1:27"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row>
    <row r="197" spans="1:27"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row>
    <row r="198" spans="1:27"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row>
    <row r="199" spans="1:27"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row>
    <row r="200" spans="1:27"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row>
    <row r="201" spans="1:27"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row>
    <row r="202" spans="1:27"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row>
    <row r="203" spans="1:27"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row>
    <row r="204" spans="1:27"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row>
    <row r="205" spans="1:27"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row>
    <row r="206" spans="1:27"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row>
    <row r="207" spans="1:27"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row>
    <row r="208" spans="1:27"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row>
    <row r="209" spans="1:27"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row>
    <row r="210" spans="1:27"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row>
    <row r="211" spans="1:27"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row>
    <row r="212" spans="1:27"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row>
    <row r="213" spans="1:27"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row>
    <row r="214" spans="1:27"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row>
    <row r="215" spans="1:27"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row>
    <row r="216" spans="1:27"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row>
    <row r="217" spans="1:27"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row>
    <row r="218" spans="1:27"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row>
    <row r="219" spans="1:27"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row>
    <row r="220" spans="1:27"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row>
    <row r="221" spans="1:27"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row>
    <row r="222" spans="1:27"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row>
    <row r="223" spans="1:27"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row>
    <row r="224" spans="1:27"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row>
    <row r="225" spans="1:27"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row>
    <row r="226" spans="1:27"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row>
    <row r="227" spans="1:27"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row>
    <row r="228" spans="1:27"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row>
    <row r="229" spans="1:27"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row>
    <row r="230" spans="1:27"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row>
    <row r="231" spans="1:27"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row>
    <row r="232" spans="1:27"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row>
    <row r="233" spans="1:27"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row>
    <row r="234" spans="1:27"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row>
    <row r="235" spans="1:27"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row>
    <row r="236" spans="1:27"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row>
    <row r="237" spans="1:27"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row>
    <row r="238" spans="1:27"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row>
    <row r="239" spans="1:27"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row>
    <row r="240" spans="1:27"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row>
    <row r="241" spans="1:27"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row>
    <row r="242" spans="1:27"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row>
    <row r="243" spans="1:27"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row>
    <row r="244" spans="1:27"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row>
    <row r="245" spans="1:27"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row>
    <row r="246" spans="1:27"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row>
    <row r="247" spans="1:27"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row>
    <row r="248" spans="1:27"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row>
    <row r="249" spans="1:27"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row>
    <row r="250" spans="1:27"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row>
    <row r="251" spans="1:27"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row>
    <row r="252" spans="1:27"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row>
    <row r="253" spans="1:27"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row>
    <row r="254" spans="1:27"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row>
    <row r="255" spans="1:27"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row>
    <row r="256" spans="1:27"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sheetData>
  <mergeCells count="81">
    <mergeCell ref="G51:G55"/>
    <mergeCell ref="H51:H55"/>
    <mergeCell ref="I51:I55"/>
    <mergeCell ref="C38:C42"/>
    <mergeCell ref="C43:D43"/>
    <mergeCell ref="A6:A25"/>
    <mergeCell ref="B15:B20"/>
    <mergeCell ref="B21:B25"/>
    <mergeCell ref="A26:A55"/>
    <mergeCell ref="B26:B29"/>
    <mergeCell ref="B30:B36"/>
    <mergeCell ref="B37:B44"/>
    <mergeCell ref="C28:D28"/>
    <mergeCell ref="C30:D30"/>
    <mergeCell ref="C31:C34"/>
    <mergeCell ref="C35:D35"/>
    <mergeCell ref="C37:D37"/>
    <mergeCell ref="C24:D24"/>
    <mergeCell ref="E25:F25"/>
    <mergeCell ref="C26:D26"/>
    <mergeCell ref="E26:F26"/>
    <mergeCell ref="E27:F27"/>
    <mergeCell ref="H16:H20"/>
    <mergeCell ref="I16:I20"/>
    <mergeCell ref="G22:G25"/>
    <mergeCell ref="H22:H25"/>
    <mergeCell ref="I22:I25"/>
    <mergeCell ref="E19:F19"/>
    <mergeCell ref="C21:D21"/>
    <mergeCell ref="C22:C23"/>
    <mergeCell ref="G6:G14"/>
    <mergeCell ref="G16:G20"/>
    <mergeCell ref="C15:D15"/>
    <mergeCell ref="B6:B14"/>
    <mergeCell ref="C7:C12"/>
    <mergeCell ref="C16:C18"/>
    <mergeCell ref="C19:D19"/>
    <mergeCell ref="C2:D4"/>
    <mergeCell ref="A4:B4"/>
    <mergeCell ref="C6:E6"/>
    <mergeCell ref="H6:H14"/>
    <mergeCell ref="I6:I14"/>
    <mergeCell ref="C13:D13"/>
    <mergeCell ref="E53:F53"/>
    <mergeCell ref="E55:F55"/>
    <mergeCell ref="C45:D45"/>
    <mergeCell ref="C46:C47"/>
    <mergeCell ref="C48:D48"/>
    <mergeCell ref="C50:D50"/>
    <mergeCell ref="E50:F50"/>
    <mergeCell ref="E51:F51"/>
    <mergeCell ref="E52:F52"/>
    <mergeCell ref="B45:B49"/>
    <mergeCell ref="B50:B55"/>
    <mergeCell ref="C51:C52"/>
    <mergeCell ref="C53:D53"/>
    <mergeCell ref="C54:C55"/>
    <mergeCell ref="H46:H49"/>
    <mergeCell ref="I46:I49"/>
    <mergeCell ref="E47:F47"/>
    <mergeCell ref="E48:F48"/>
    <mergeCell ref="G31:G36"/>
    <mergeCell ref="G38:G44"/>
    <mergeCell ref="H38:H44"/>
    <mergeCell ref="I38:I44"/>
    <mergeCell ref="E45:F45"/>
    <mergeCell ref="E46:F46"/>
    <mergeCell ref="G46:G49"/>
    <mergeCell ref="E49:F49"/>
    <mergeCell ref="G27:G29"/>
    <mergeCell ref="H27:H29"/>
    <mergeCell ref="I27:I29"/>
    <mergeCell ref="E30:F30"/>
    <mergeCell ref="E31:F31"/>
    <mergeCell ref="H31:H36"/>
    <mergeCell ref="I31:I36"/>
    <mergeCell ref="E32:F32"/>
    <mergeCell ref="E35:F35"/>
    <mergeCell ref="E36:F36"/>
    <mergeCell ref="E28:F28"/>
    <mergeCell ref="E29:F29"/>
  </mergeCells>
  <conditionalFormatting sqref="C7:C8 C14 C16 E16:E20 C20 C22 E22:E23 C25 E25 C27 E27:E29 C29 C31 E31:E36 C36 C38 C44 C46 E46:E49 C49 C51 E51:E69 C54:C55">
    <cfRule type="cellIs" dxfId="57" priority="1" operator="equal">
      <formula>"SIM"</formula>
    </cfRule>
  </conditionalFormatting>
  <conditionalFormatting sqref="C7:C8 C14 C16 E16:E18 C20 E20 C22 E22:E23 C25 E25 C27 E27 C29 E29 C31 E31:E34 C36 E36 C38 C44 C46 E46:E49 C49 C51 E51:E52 C54:C55 E54:E55">
    <cfRule type="cellIs" dxfId="56" priority="2" operator="equal">
      <formula>"NÃO"</formula>
    </cfRule>
  </conditionalFormatting>
  <conditionalFormatting sqref="E20">
    <cfRule type="cellIs" dxfId="55" priority="3" operator="equal">
      <formula>"sim"</formula>
    </cfRule>
  </conditionalFormatting>
  <conditionalFormatting sqref="E20">
    <cfRule type="cellIs" dxfId="54" priority="4" operator="equal">
      <formula>"não"</formula>
    </cfRule>
  </conditionalFormatting>
  <conditionalFormatting sqref="F20">
    <cfRule type="cellIs" dxfId="53" priority="5" operator="equal">
      <formula>"sim"</formula>
    </cfRule>
  </conditionalFormatting>
  <conditionalFormatting sqref="F20">
    <cfRule type="cellIs" dxfId="52" priority="6" operator="equal">
      <formula>"não"</formula>
    </cfRule>
  </conditionalFormatting>
  <conditionalFormatting sqref="F21">
    <cfRule type="cellIs" dxfId="51" priority="7" operator="equal">
      <formula>"sim"</formula>
    </cfRule>
  </conditionalFormatting>
  <conditionalFormatting sqref="F21">
    <cfRule type="cellIs" dxfId="50" priority="8" operator="equal">
      <formula>"não"</formula>
    </cfRule>
  </conditionalFormatting>
  <conditionalFormatting sqref="E22:E23">
    <cfRule type="cellIs" dxfId="49" priority="9" operator="equal">
      <formula>"sim"</formula>
    </cfRule>
  </conditionalFormatting>
  <conditionalFormatting sqref="E22:E23">
    <cfRule type="cellIs" dxfId="48" priority="10" operator="equal">
      <formula>"não"</formula>
    </cfRule>
  </conditionalFormatting>
  <conditionalFormatting sqref="F22:F23">
    <cfRule type="cellIs" dxfId="47" priority="11" operator="equal">
      <formula>"sim"</formula>
    </cfRule>
  </conditionalFormatting>
  <conditionalFormatting sqref="F22:F23">
    <cfRule type="cellIs" dxfId="46" priority="12" operator="equal">
      <formula>"não"</formula>
    </cfRule>
  </conditionalFormatting>
  <conditionalFormatting sqref="E25">
    <cfRule type="cellIs" dxfId="45" priority="13" operator="equal">
      <formula>"sim"</formula>
    </cfRule>
  </conditionalFormatting>
  <conditionalFormatting sqref="E25">
    <cfRule type="cellIs" dxfId="44" priority="14" operator="equal">
      <formula>"não"</formula>
    </cfRule>
  </conditionalFormatting>
  <conditionalFormatting sqref="E27">
    <cfRule type="cellIs" dxfId="43" priority="15" operator="equal">
      <formula>"sim"</formula>
    </cfRule>
  </conditionalFormatting>
  <conditionalFormatting sqref="E27">
    <cfRule type="cellIs" dxfId="42" priority="16" operator="equal">
      <formula>"não"</formula>
    </cfRule>
  </conditionalFormatting>
  <conditionalFormatting sqref="C7:C8 C14 C16 E16:E20 C20 C22 E22:E23 C25 E25 C27 E27:E29 C29 C31 E31:E36 C36 C38 C44 C46 E46:E49 C49 C51 E51:E69 C54:C55">
    <cfRule type="containsBlanks" dxfId="41" priority="17">
      <formula>LEN(TRIM(C7))=0</formula>
    </cfRule>
  </conditionalFormatting>
  <dataValidations count="2">
    <dataValidation type="list" allowBlank="1" showInputMessage="1" showErrorMessage="1" prompt="Selecione aqui o valor na seta ao lado" sqref="C7 C14 C16 C20 C22 C25 C27 C29 C31 C36 C38 C44 C46 C49 C51 C54" xr:uid="{00000000-0002-0000-0E00-000000000000}">
      <formula1>$Z$3:$Z$4</formula1>
    </dataValidation>
    <dataValidation type="list" allowBlank="1" showErrorMessage="1" sqref="E16:E18 E20 E22:E25 E27 E29 E31:E32 E33:F34 E36 E46:E47 E49 E51:E52 E54:F54 E55" xr:uid="{00000000-0002-0000-0E00-000001000000}">
      <formula1>$AA$15:$AA$18</formula1>
    </dataValidation>
  </dataValidations>
  <pageMargins left="0.51180555555555496" right="0.51180555555555496" top="0.78749999999999998" bottom="0.78749999999999998"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AA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28.140625" customWidth="1"/>
    <col min="3" max="3" width="18.57031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7" width="8.7109375" hidden="1" customWidth="1"/>
  </cols>
  <sheetData>
    <row r="1" spans="1:27" ht="18.75" customHeight="1">
      <c r="A1" s="456" t="s">
        <v>666</v>
      </c>
      <c r="B1" s="213"/>
      <c r="C1" s="137"/>
      <c r="D1" s="136"/>
      <c r="E1" s="136"/>
      <c r="F1" s="136"/>
      <c r="G1" s="136"/>
      <c r="H1" s="138"/>
      <c r="I1" s="139"/>
      <c r="J1" s="232"/>
      <c r="K1" s="80"/>
      <c r="L1" s="80"/>
      <c r="M1" s="80"/>
      <c r="N1" s="80"/>
      <c r="O1" s="80"/>
      <c r="P1" s="80"/>
      <c r="Q1" s="80"/>
      <c r="R1" s="80"/>
      <c r="S1" s="80"/>
      <c r="T1" s="80"/>
      <c r="U1" s="80"/>
      <c r="V1" s="80"/>
      <c r="W1" s="80"/>
      <c r="X1" s="80"/>
      <c r="Y1" s="80"/>
      <c r="Z1" s="80"/>
      <c r="AA1" s="80"/>
    </row>
    <row r="2" spans="1:27" ht="15.75" customHeight="1" outlineLevel="1">
      <c r="A2" s="212" t="s">
        <v>72</v>
      </c>
      <c r="B2" s="213"/>
      <c r="C2" s="319" t="s">
        <v>667</v>
      </c>
      <c r="D2" s="367"/>
      <c r="E2" s="223"/>
      <c r="F2" s="136"/>
      <c r="G2" s="136"/>
      <c r="H2" s="138"/>
      <c r="I2" s="139"/>
      <c r="J2" s="232"/>
      <c r="K2" s="80"/>
      <c r="L2" s="80"/>
      <c r="M2" s="80"/>
      <c r="N2" s="80"/>
      <c r="O2" s="80"/>
      <c r="P2" s="80"/>
      <c r="Q2" s="80"/>
      <c r="R2" s="80"/>
      <c r="S2" s="80"/>
      <c r="T2" s="80"/>
      <c r="U2" s="80"/>
      <c r="V2" s="80"/>
      <c r="W2" s="80"/>
      <c r="X2" s="80"/>
      <c r="Y2" s="80"/>
      <c r="Z2" s="80"/>
      <c r="AA2" s="80"/>
    </row>
    <row r="3" spans="1:27" ht="15.75" hidden="1" customHeight="1" outlineLevel="1">
      <c r="A3" s="212"/>
      <c r="B3" s="213"/>
      <c r="C3" s="367"/>
      <c r="D3" s="367"/>
      <c r="E3" s="223"/>
      <c r="F3" s="136"/>
      <c r="G3" s="136"/>
      <c r="H3" s="138"/>
      <c r="I3" s="139"/>
      <c r="J3" s="232"/>
      <c r="K3" s="80"/>
      <c r="L3" s="80"/>
      <c r="M3" s="80"/>
      <c r="N3" s="80"/>
      <c r="O3" s="80"/>
      <c r="P3" s="80"/>
      <c r="Q3" s="80"/>
      <c r="R3" s="80"/>
      <c r="S3" s="80"/>
      <c r="T3" s="80"/>
      <c r="U3" s="80"/>
      <c r="V3" s="80"/>
      <c r="W3" s="80"/>
      <c r="X3" s="80"/>
      <c r="Y3" s="80"/>
      <c r="Z3" s="80"/>
      <c r="AA3" s="80"/>
    </row>
    <row r="4" spans="1:27" ht="87.75" customHeight="1" outlineLevel="1">
      <c r="A4" s="352" t="s">
        <v>668</v>
      </c>
      <c r="B4" s="367"/>
      <c r="C4" s="367"/>
      <c r="D4" s="367"/>
      <c r="E4" s="223"/>
      <c r="F4" s="136"/>
      <c r="G4" s="136"/>
      <c r="H4" s="138"/>
      <c r="I4" s="139"/>
      <c r="J4" s="232"/>
      <c r="K4" s="80"/>
      <c r="L4" s="80"/>
      <c r="M4" s="80"/>
      <c r="N4" s="80"/>
      <c r="O4" s="80"/>
      <c r="P4" s="80"/>
      <c r="Q4" s="80"/>
      <c r="R4" s="80"/>
      <c r="S4" s="80"/>
      <c r="T4" s="80"/>
      <c r="U4" s="80"/>
      <c r="V4" s="80"/>
      <c r="W4" s="80"/>
      <c r="X4" s="80"/>
      <c r="Y4" s="80"/>
      <c r="Z4" s="80"/>
      <c r="AA4" s="80"/>
    </row>
    <row r="5" spans="1:27"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row>
    <row r="6" spans="1:27">
      <c r="A6" s="285" t="s">
        <v>669</v>
      </c>
      <c r="B6" s="279" t="s">
        <v>670</v>
      </c>
      <c r="C6" s="280" t="s">
        <v>101</v>
      </c>
      <c r="D6" s="400"/>
      <c r="E6" s="400"/>
      <c r="F6" s="88"/>
      <c r="G6" s="294"/>
      <c r="H6" s="294"/>
      <c r="I6" s="294"/>
      <c r="J6" s="143"/>
      <c r="K6" s="90"/>
      <c r="L6" s="90"/>
      <c r="M6" s="90"/>
      <c r="N6" s="90"/>
      <c r="O6" s="90"/>
      <c r="P6" s="90"/>
      <c r="Q6" s="90"/>
      <c r="R6" s="90"/>
      <c r="S6" s="90"/>
      <c r="T6" s="90"/>
      <c r="U6" s="90"/>
      <c r="V6" s="90"/>
      <c r="W6" s="90"/>
      <c r="X6" s="90"/>
      <c r="Y6" s="90"/>
      <c r="Z6" s="90"/>
      <c r="AA6" s="90"/>
    </row>
    <row r="7" spans="1:27" ht="27.75" customHeight="1">
      <c r="A7" s="401"/>
      <c r="B7" s="402"/>
      <c r="C7" s="144"/>
      <c r="D7" s="92" t="s">
        <v>671</v>
      </c>
      <c r="E7" s="93"/>
      <c r="F7" s="88"/>
      <c r="G7" s="403"/>
      <c r="H7" s="403"/>
      <c r="I7" s="403"/>
      <c r="J7" s="143"/>
      <c r="K7" s="90"/>
      <c r="L7" s="90"/>
      <c r="M7" s="90"/>
      <c r="N7" s="90"/>
      <c r="O7" s="90"/>
      <c r="P7" s="90"/>
      <c r="Q7" s="90"/>
      <c r="R7" s="90"/>
      <c r="S7" s="90"/>
      <c r="T7" s="90"/>
      <c r="U7" s="90"/>
      <c r="V7" s="90"/>
      <c r="W7" s="90"/>
      <c r="X7" s="90"/>
      <c r="Y7" s="90"/>
      <c r="Z7" s="90"/>
      <c r="AA7" s="90"/>
    </row>
    <row r="8" spans="1:27">
      <c r="A8" s="401"/>
      <c r="B8" s="402"/>
      <c r="C8" s="296" t="s">
        <v>106</v>
      </c>
      <c r="D8" s="367"/>
      <c r="E8" s="94"/>
      <c r="F8" s="88"/>
      <c r="G8" s="403"/>
      <c r="H8" s="403"/>
      <c r="I8" s="403"/>
      <c r="J8" s="143"/>
      <c r="K8" s="90"/>
      <c r="L8" s="90"/>
      <c r="M8" s="90"/>
      <c r="N8" s="90"/>
      <c r="O8" s="90"/>
      <c r="P8" s="90"/>
      <c r="Q8" s="90"/>
      <c r="R8" s="90"/>
      <c r="S8" s="90"/>
      <c r="T8" s="90"/>
      <c r="U8" s="90"/>
      <c r="V8" s="90"/>
      <c r="W8" s="90"/>
      <c r="X8" s="90"/>
      <c r="Y8" s="90"/>
      <c r="Z8" s="90"/>
      <c r="AA8" s="90"/>
    </row>
    <row r="9" spans="1:27" ht="31.5" customHeight="1">
      <c r="A9" s="401"/>
      <c r="B9" s="406"/>
      <c r="C9" s="144"/>
      <c r="D9" s="95" t="s">
        <v>672</v>
      </c>
      <c r="E9" s="93"/>
      <c r="F9" s="88"/>
      <c r="G9" s="403"/>
      <c r="H9" s="403"/>
      <c r="I9" s="403"/>
      <c r="J9" s="143"/>
      <c r="K9" s="90"/>
      <c r="L9" s="90"/>
      <c r="M9" s="90"/>
      <c r="N9" s="90"/>
      <c r="O9" s="90"/>
      <c r="P9" s="90"/>
      <c r="Q9" s="90"/>
      <c r="R9" s="90"/>
      <c r="S9" s="90"/>
      <c r="T9" s="90"/>
      <c r="U9" s="90"/>
      <c r="V9" s="90"/>
      <c r="W9" s="90"/>
      <c r="X9" s="90"/>
      <c r="Y9" s="90"/>
      <c r="Z9" s="90"/>
      <c r="AA9" s="90"/>
    </row>
    <row r="10" spans="1:27">
      <c r="A10" s="401"/>
      <c r="B10" s="279" t="s">
        <v>673</v>
      </c>
      <c r="C10" s="280" t="s">
        <v>101</v>
      </c>
      <c r="D10" s="400"/>
      <c r="E10" s="97"/>
      <c r="F10" s="98"/>
      <c r="G10" s="99"/>
      <c r="H10" s="100"/>
      <c r="I10" s="101"/>
      <c r="J10" s="143"/>
      <c r="K10" s="90"/>
      <c r="L10" s="90"/>
      <c r="M10" s="90"/>
      <c r="N10" s="90"/>
      <c r="O10" s="90"/>
      <c r="P10" s="90"/>
      <c r="Q10" s="90"/>
      <c r="R10" s="90"/>
      <c r="S10" s="90"/>
      <c r="T10" s="90"/>
      <c r="U10" s="90"/>
      <c r="V10" s="90"/>
      <c r="W10" s="90"/>
      <c r="X10" s="90"/>
      <c r="Y10" s="90"/>
      <c r="Z10" s="90"/>
      <c r="AA10" s="90" t="s">
        <v>110</v>
      </c>
    </row>
    <row r="11" spans="1:27" ht="29.25" customHeight="1">
      <c r="A11" s="401"/>
      <c r="B11" s="402"/>
      <c r="C11" s="144"/>
      <c r="D11" s="92" t="s">
        <v>674</v>
      </c>
      <c r="E11" s="102" t="s">
        <v>112</v>
      </c>
      <c r="F11" s="237"/>
      <c r="G11" s="354"/>
      <c r="H11" s="354"/>
      <c r="I11" s="344"/>
      <c r="J11" s="143"/>
      <c r="K11" s="90"/>
      <c r="L11" s="90"/>
      <c r="M11" s="90"/>
      <c r="N11" s="90"/>
      <c r="O11" s="90"/>
      <c r="P11" s="90"/>
      <c r="Q11" s="90"/>
      <c r="R11" s="90"/>
      <c r="S11" s="90"/>
      <c r="T11" s="90"/>
      <c r="U11" s="90"/>
      <c r="V11" s="90"/>
      <c r="W11" s="90"/>
      <c r="X11" s="90"/>
      <c r="Y11" s="90"/>
      <c r="Z11" s="90"/>
      <c r="AA11" s="90"/>
    </row>
    <row r="12" spans="1:27">
      <c r="A12" s="401"/>
      <c r="B12" s="402"/>
      <c r="C12" s="296" t="s">
        <v>106</v>
      </c>
      <c r="D12" s="367"/>
      <c r="E12" s="298"/>
      <c r="F12" s="367"/>
      <c r="G12" s="453"/>
      <c r="H12" s="453"/>
      <c r="I12" s="446"/>
      <c r="J12" s="143"/>
      <c r="K12" s="90"/>
      <c r="L12" s="90"/>
      <c r="M12" s="90"/>
      <c r="N12" s="90"/>
      <c r="O12" s="90"/>
      <c r="P12" s="90"/>
      <c r="Q12" s="90"/>
      <c r="R12" s="90"/>
      <c r="S12" s="90"/>
      <c r="T12" s="90"/>
      <c r="U12" s="90"/>
      <c r="V12" s="90"/>
      <c r="W12" s="90"/>
      <c r="X12" s="90"/>
      <c r="Y12" s="90"/>
      <c r="Z12" s="90"/>
      <c r="AA12" s="90"/>
    </row>
    <row r="13" spans="1:27" ht="17.25" customHeight="1">
      <c r="A13" s="401"/>
      <c r="B13" s="406"/>
      <c r="C13" s="144"/>
      <c r="D13" s="106" t="s">
        <v>675</v>
      </c>
      <c r="E13" s="102" t="s">
        <v>110</v>
      </c>
      <c r="F13" s="215" t="s">
        <v>110</v>
      </c>
      <c r="G13" s="457"/>
      <c r="H13" s="457"/>
      <c r="I13" s="458"/>
      <c r="J13" s="154"/>
      <c r="K13" s="108"/>
      <c r="L13" s="108"/>
      <c r="M13" s="108"/>
      <c r="N13" s="108"/>
      <c r="O13" s="108"/>
      <c r="P13" s="108"/>
      <c r="Q13" s="108"/>
      <c r="R13" s="108"/>
      <c r="S13" s="108"/>
      <c r="T13" s="108"/>
      <c r="U13" s="108"/>
      <c r="V13" s="108"/>
      <c r="W13" s="108"/>
      <c r="X13" s="108"/>
      <c r="Y13" s="108"/>
      <c r="Z13" s="108"/>
      <c r="AA13" s="108"/>
    </row>
    <row r="14" spans="1:27">
      <c r="A14" s="401"/>
      <c r="B14" s="279" t="s">
        <v>676</v>
      </c>
      <c r="C14" s="280" t="s">
        <v>101</v>
      </c>
      <c r="D14" s="407"/>
      <c r="E14" s="97"/>
      <c r="F14" s="112" t="s">
        <v>110</v>
      </c>
      <c r="G14" s="99"/>
      <c r="H14" s="100"/>
      <c r="I14" s="101"/>
      <c r="J14" s="154"/>
      <c r="K14" s="108"/>
      <c r="L14" s="108"/>
      <c r="M14" s="108"/>
      <c r="N14" s="108"/>
      <c r="O14" s="108"/>
      <c r="P14" s="108"/>
      <c r="Q14" s="108"/>
      <c r="R14" s="108"/>
      <c r="S14" s="108"/>
      <c r="T14" s="108"/>
      <c r="U14" s="108"/>
      <c r="V14" s="108"/>
      <c r="W14" s="108"/>
      <c r="X14" s="108"/>
      <c r="Y14" s="108"/>
      <c r="Z14" s="108"/>
      <c r="AA14" s="108"/>
    </row>
    <row r="15" spans="1:27">
      <c r="A15" s="401"/>
      <c r="B15" s="402"/>
      <c r="C15" s="360"/>
      <c r="D15" s="106" t="s">
        <v>677</v>
      </c>
      <c r="E15" s="102" t="s">
        <v>112</v>
      </c>
      <c r="F15" s="114"/>
      <c r="H15" s="354"/>
      <c r="I15" s="295"/>
      <c r="J15" s="154"/>
      <c r="K15" s="108"/>
      <c r="L15" s="108"/>
      <c r="M15" s="108"/>
      <c r="N15" s="108"/>
      <c r="O15" s="108"/>
      <c r="P15" s="108"/>
      <c r="Q15" s="108"/>
      <c r="R15" s="108"/>
      <c r="S15" s="108"/>
      <c r="T15" s="108"/>
      <c r="U15" s="108"/>
      <c r="V15" s="108"/>
      <c r="W15" s="108"/>
      <c r="X15" s="108"/>
      <c r="Y15" s="108"/>
      <c r="Z15" s="108"/>
      <c r="AA15" s="108"/>
    </row>
    <row r="16" spans="1:27" ht="28.5" customHeight="1">
      <c r="A16" s="401"/>
      <c r="B16" s="402"/>
      <c r="C16" s="417"/>
      <c r="D16" s="106" t="s">
        <v>678</v>
      </c>
      <c r="E16" s="102"/>
      <c r="F16" s="114"/>
      <c r="H16" s="453"/>
      <c r="I16" s="403"/>
      <c r="J16" s="154"/>
      <c r="K16" s="108"/>
      <c r="L16" s="108"/>
      <c r="M16" s="108"/>
      <c r="N16" s="108"/>
      <c r="O16" s="108"/>
      <c r="P16" s="108"/>
      <c r="Q16" s="108"/>
      <c r="R16" s="108"/>
      <c r="S16" s="108"/>
      <c r="T16" s="108"/>
      <c r="U16" s="108"/>
      <c r="V16" s="108"/>
      <c r="W16" s="108"/>
      <c r="X16" s="108"/>
      <c r="Y16" s="108"/>
      <c r="Z16" s="108"/>
      <c r="AA16" s="108"/>
    </row>
    <row r="17" spans="1:27" ht="27.75" customHeight="1">
      <c r="A17" s="401"/>
      <c r="B17" s="402"/>
      <c r="C17" s="417"/>
      <c r="D17" s="106" t="s">
        <v>679</v>
      </c>
      <c r="E17" s="102"/>
      <c r="F17" s="114"/>
      <c r="H17" s="453"/>
      <c r="I17" s="403"/>
      <c r="J17" s="154"/>
      <c r="K17" s="108"/>
      <c r="L17" s="108"/>
      <c r="M17" s="108"/>
      <c r="N17" s="108"/>
      <c r="O17" s="108"/>
      <c r="P17" s="108"/>
      <c r="Q17" s="108"/>
      <c r="R17" s="108"/>
      <c r="S17" s="108"/>
      <c r="T17" s="108"/>
      <c r="U17" s="108"/>
      <c r="V17" s="108"/>
      <c r="W17" s="108"/>
      <c r="X17" s="108"/>
      <c r="Y17" s="108"/>
      <c r="Z17" s="108"/>
      <c r="AA17" s="108"/>
    </row>
    <row r="18" spans="1:27" ht="30" customHeight="1">
      <c r="A18" s="401"/>
      <c r="B18" s="402"/>
      <c r="C18" s="417"/>
      <c r="D18" s="106" t="s">
        <v>680</v>
      </c>
      <c r="E18" s="102" t="s">
        <v>110</v>
      </c>
      <c r="F18" s="114" t="s">
        <v>112</v>
      </c>
      <c r="H18" s="453"/>
      <c r="I18" s="403"/>
      <c r="J18" s="154"/>
      <c r="K18" s="108"/>
      <c r="L18" s="108"/>
      <c r="M18" s="108"/>
      <c r="N18" s="108"/>
      <c r="O18" s="108"/>
      <c r="P18" s="108"/>
      <c r="Q18" s="108"/>
      <c r="R18" s="108"/>
      <c r="S18" s="108"/>
      <c r="T18" s="108"/>
      <c r="U18" s="108"/>
      <c r="V18" s="108"/>
      <c r="W18" s="108"/>
      <c r="X18" s="108"/>
      <c r="Y18" s="108"/>
      <c r="Z18" s="108"/>
      <c r="AA18" s="108"/>
    </row>
    <row r="19" spans="1:27" ht="19.5" customHeight="1">
      <c r="A19" s="401"/>
      <c r="B19" s="402"/>
      <c r="C19" s="278" t="s">
        <v>106</v>
      </c>
      <c r="D19" s="409"/>
      <c r="E19" s="118"/>
      <c r="F19" s="114"/>
      <c r="H19" s="453"/>
      <c r="I19" s="403"/>
      <c r="J19" s="154"/>
      <c r="K19" s="108"/>
      <c r="L19" s="108"/>
      <c r="M19" s="108"/>
      <c r="N19" s="108"/>
      <c r="O19" s="108"/>
      <c r="P19" s="108"/>
      <c r="Q19" s="108"/>
      <c r="R19" s="108"/>
      <c r="S19" s="108"/>
      <c r="T19" s="108"/>
      <c r="U19" s="108"/>
      <c r="V19" s="108"/>
      <c r="W19" s="108"/>
      <c r="X19" s="108"/>
      <c r="Y19" s="108"/>
      <c r="Z19" s="108"/>
      <c r="AA19" s="108"/>
    </row>
    <row r="20" spans="1:27" ht="28.5" customHeight="1">
      <c r="A20" s="401"/>
      <c r="B20" s="402"/>
      <c r="C20" s="309"/>
      <c r="D20" s="92" t="s">
        <v>681</v>
      </c>
      <c r="E20" s="102"/>
      <c r="F20" s="114"/>
      <c r="H20" s="453"/>
      <c r="I20" s="403"/>
      <c r="J20" s="154"/>
      <c r="K20" s="108"/>
      <c r="L20" s="108"/>
      <c r="M20" s="108"/>
      <c r="N20" s="108"/>
      <c r="O20" s="108"/>
      <c r="P20" s="108"/>
      <c r="Q20" s="108"/>
      <c r="R20" s="108"/>
      <c r="S20" s="108"/>
      <c r="T20" s="108"/>
      <c r="U20" s="108"/>
      <c r="V20" s="108"/>
      <c r="W20" s="108"/>
      <c r="X20" s="108"/>
      <c r="Y20" s="108"/>
      <c r="Z20" s="108"/>
      <c r="AA20" s="108"/>
    </row>
    <row r="21" spans="1:27" ht="30.75" customHeight="1">
      <c r="A21" s="413"/>
      <c r="B21" s="427"/>
      <c r="C21" s="430"/>
      <c r="D21" s="170" t="s">
        <v>682</v>
      </c>
      <c r="E21" s="288" t="s">
        <v>112</v>
      </c>
      <c r="F21" s="408"/>
      <c r="H21" s="457"/>
      <c r="I21" s="411"/>
      <c r="J21" s="154"/>
      <c r="K21" s="108"/>
      <c r="L21" s="108"/>
      <c r="M21" s="108"/>
      <c r="N21" s="108"/>
      <c r="O21" s="108"/>
      <c r="P21" s="108"/>
      <c r="Q21" s="108"/>
      <c r="R21" s="108"/>
      <c r="S21" s="108"/>
      <c r="T21" s="108"/>
      <c r="U21" s="108"/>
      <c r="V21" s="108"/>
      <c r="W21" s="108"/>
      <c r="X21" s="108"/>
      <c r="Y21" s="108"/>
      <c r="Z21" s="108"/>
      <c r="AA21" s="108"/>
    </row>
    <row r="22" spans="1:27" ht="15.75" customHeight="1">
      <c r="A22" s="287" t="s">
        <v>683</v>
      </c>
      <c r="B22" s="304" t="s">
        <v>684</v>
      </c>
      <c r="C22" s="334" t="s">
        <v>101</v>
      </c>
      <c r="D22" s="411"/>
      <c r="E22" s="299"/>
      <c r="F22" s="412"/>
      <c r="G22" s="99"/>
      <c r="H22" s="100"/>
      <c r="I22" s="101"/>
      <c r="J22" s="154"/>
      <c r="K22" s="108"/>
      <c r="L22" s="108"/>
      <c r="M22" s="108"/>
      <c r="N22" s="108"/>
      <c r="O22" s="108"/>
      <c r="P22" s="108"/>
      <c r="Q22" s="108"/>
      <c r="R22" s="108"/>
      <c r="S22" s="108"/>
      <c r="T22" s="108"/>
      <c r="U22" s="108"/>
      <c r="V22" s="108"/>
      <c r="W22" s="108"/>
      <c r="X22" s="108"/>
      <c r="Y22" s="108"/>
      <c r="Z22" s="108"/>
      <c r="AA22" s="108"/>
    </row>
    <row r="23" spans="1:27" ht="28.5" customHeight="1">
      <c r="A23" s="401"/>
      <c r="B23" s="402"/>
      <c r="C23" s="309"/>
      <c r="D23" s="199" t="s">
        <v>685</v>
      </c>
      <c r="E23" s="180"/>
      <c r="F23" s="180"/>
      <c r="G23" s="355"/>
      <c r="H23" s="355"/>
      <c r="I23" s="355"/>
      <c r="J23" s="154"/>
      <c r="K23" s="108"/>
      <c r="L23" s="108"/>
      <c r="M23" s="108"/>
      <c r="N23" s="108"/>
      <c r="O23" s="108"/>
      <c r="P23" s="108"/>
      <c r="Q23" s="108"/>
      <c r="R23" s="108"/>
      <c r="S23" s="108"/>
      <c r="T23" s="108"/>
      <c r="U23" s="108"/>
      <c r="V23" s="108"/>
      <c r="W23" s="108"/>
      <c r="X23" s="108"/>
      <c r="Y23" s="108"/>
      <c r="Z23" s="108"/>
      <c r="AA23" s="108"/>
    </row>
    <row r="24" spans="1:27" ht="28.5" customHeight="1">
      <c r="A24" s="401"/>
      <c r="B24" s="402"/>
      <c r="C24" s="417"/>
      <c r="D24" s="199" t="s">
        <v>686</v>
      </c>
      <c r="E24" s="180"/>
      <c r="F24" s="180"/>
      <c r="G24" s="403"/>
      <c r="H24" s="403"/>
      <c r="I24" s="403"/>
      <c r="J24" s="154"/>
      <c r="K24" s="108"/>
      <c r="L24" s="108"/>
      <c r="M24" s="108"/>
      <c r="N24" s="108"/>
      <c r="O24" s="108"/>
      <c r="P24" s="108"/>
      <c r="Q24" s="108"/>
      <c r="R24" s="108"/>
      <c r="S24" s="108"/>
      <c r="T24" s="108"/>
      <c r="U24" s="108"/>
      <c r="V24" s="108"/>
      <c r="W24" s="108"/>
      <c r="X24" s="108"/>
      <c r="Y24" s="108"/>
      <c r="Z24" s="108"/>
      <c r="AA24" s="108"/>
    </row>
    <row r="25" spans="1:27" ht="39.75" customHeight="1">
      <c r="A25" s="401"/>
      <c r="B25" s="402"/>
      <c r="C25" s="417"/>
      <c r="D25" s="126" t="s">
        <v>687</v>
      </c>
      <c r="E25" s="288" t="s">
        <v>110</v>
      </c>
      <c r="F25" s="408"/>
      <c r="G25" s="403"/>
      <c r="H25" s="403"/>
      <c r="I25" s="403"/>
      <c r="J25" s="154"/>
      <c r="K25" s="108"/>
      <c r="L25" s="108"/>
      <c r="M25" s="108"/>
      <c r="N25" s="108"/>
      <c r="O25" s="108"/>
      <c r="P25" s="108"/>
      <c r="Q25" s="108"/>
      <c r="R25" s="108"/>
      <c r="S25" s="108"/>
      <c r="T25" s="108"/>
      <c r="U25" s="108"/>
      <c r="V25" s="108"/>
      <c r="W25" s="108"/>
      <c r="X25" s="108"/>
      <c r="Y25" s="108"/>
      <c r="Z25" s="108"/>
      <c r="AA25" s="108"/>
    </row>
    <row r="26" spans="1:27" ht="18" customHeight="1">
      <c r="A26" s="401"/>
      <c r="B26" s="402"/>
      <c r="C26" s="278" t="s">
        <v>106</v>
      </c>
      <c r="D26" s="409"/>
      <c r="E26" s="289"/>
      <c r="F26" s="408"/>
      <c r="G26" s="403"/>
      <c r="H26" s="403"/>
      <c r="I26" s="403"/>
      <c r="J26" s="154"/>
      <c r="K26" s="108"/>
      <c r="L26" s="108"/>
      <c r="M26" s="108"/>
      <c r="N26" s="108"/>
      <c r="O26" s="108"/>
      <c r="P26" s="108"/>
      <c r="Q26" s="108"/>
      <c r="R26" s="108"/>
      <c r="S26" s="108"/>
      <c r="T26" s="108"/>
      <c r="U26" s="108"/>
      <c r="V26" s="108"/>
      <c r="W26" s="108"/>
      <c r="X26" s="108"/>
      <c r="Y26" s="108"/>
      <c r="Z26" s="108"/>
      <c r="AA26" s="108"/>
    </row>
    <row r="27" spans="1:27" ht="40.5" customHeight="1">
      <c r="A27" s="413"/>
      <c r="B27" s="427"/>
      <c r="C27" s="190"/>
      <c r="D27" s="219" t="s">
        <v>688</v>
      </c>
      <c r="E27" s="343" t="s">
        <v>112</v>
      </c>
      <c r="F27" s="428"/>
      <c r="G27" s="433"/>
      <c r="H27" s="433"/>
      <c r="I27" s="433"/>
      <c r="J27" s="17"/>
      <c r="K27" s="17"/>
      <c r="L27" s="17"/>
      <c r="M27" s="17"/>
      <c r="N27" s="17"/>
      <c r="O27" s="17"/>
      <c r="P27" s="17"/>
      <c r="Q27" s="17"/>
      <c r="R27" s="17"/>
      <c r="S27" s="17"/>
      <c r="T27" s="17"/>
      <c r="U27" s="17"/>
      <c r="V27" s="17"/>
      <c r="W27" s="17"/>
      <c r="X27" s="17"/>
      <c r="Y27" s="17"/>
      <c r="Z27" s="17"/>
      <c r="AA27" s="17"/>
    </row>
    <row r="28" spans="1:27" ht="15.75" customHeight="1">
      <c r="A28" s="131"/>
      <c r="B28" s="17"/>
      <c r="C28" s="132"/>
      <c r="D28" s="132"/>
      <c r="E28" s="133"/>
      <c r="F28" s="132"/>
      <c r="G28" s="134"/>
      <c r="H28" s="134"/>
      <c r="I28" s="135"/>
      <c r="J28" s="17"/>
      <c r="K28" s="17"/>
      <c r="L28" s="17"/>
      <c r="M28" s="17"/>
      <c r="N28" s="17"/>
      <c r="O28" s="17"/>
      <c r="P28" s="17"/>
      <c r="Q28" s="17"/>
      <c r="R28" s="17"/>
      <c r="S28" s="17"/>
      <c r="T28" s="17"/>
      <c r="U28" s="17"/>
      <c r="V28" s="17"/>
      <c r="W28" s="17"/>
      <c r="X28" s="17"/>
      <c r="Y28" s="17"/>
      <c r="Z28" s="17"/>
      <c r="AA28" s="17"/>
    </row>
    <row r="29" spans="1:27" ht="15.75" hidden="1" customHeight="1">
      <c r="A29" s="131"/>
      <c r="B29" s="17"/>
      <c r="C29" s="132"/>
      <c r="D29" s="132"/>
      <c r="E29" s="133"/>
      <c r="F29" s="132"/>
      <c r="G29" s="134"/>
      <c r="H29" s="134"/>
      <c r="I29" s="135"/>
      <c r="J29" s="17"/>
      <c r="K29" s="17"/>
      <c r="L29" s="17"/>
      <c r="M29" s="17"/>
      <c r="N29" s="17"/>
      <c r="O29" s="17"/>
      <c r="P29" s="17"/>
      <c r="Q29" s="17"/>
      <c r="R29" s="17"/>
      <c r="S29" s="17"/>
      <c r="T29" s="17"/>
      <c r="U29" s="17"/>
      <c r="V29" s="17"/>
      <c r="W29" s="17"/>
      <c r="X29" s="17"/>
      <c r="Y29" s="17"/>
      <c r="Z29" s="17"/>
      <c r="AA29" s="17"/>
    </row>
    <row r="30" spans="1:27" ht="15.75" hidden="1" customHeight="1">
      <c r="A30" s="131"/>
      <c r="B30" s="17"/>
      <c r="C30" s="132"/>
      <c r="D30" s="132"/>
      <c r="E30" s="133"/>
      <c r="F30" s="132"/>
      <c r="G30" s="134"/>
      <c r="H30" s="134"/>
      <c r="I30" s="135"/>
      <c r="J30" s="17"/>
      <c r="K30" s="17"/>
      <c r="L30" s="17"/>
      <c r="M30" s="17"/>
      <c r="N30" s="17"/>
      <c r="O30" s="17"/>
      <c r="P30" s="17"/>
      <c r="Q30" s="17"/>
      <c r="R30" s="17"/>
      <c r="S30" s="17"/>
      <c r="T30" s="17"/>
      <c r="U30" s="17"/>
      <c r="V30" s="17"/>
      <c r="W30" s="17"/>
      <c r="X30" s="17"/>
      <c r="Y30" s="17"/>
      <c r="Z30" s="17"/>
      <c r="AA30" s="17"/>
    </row>
    <row r="31" spans="1:27" ht="15.75" hidden="1" customHeight="1">
      <c r="A31" s="131"/>
      <c r="B31" s="17"/>
      <c r="C31" s="132"/>
      <c r="D31" s="132"/>
      <c r="E31" s="133"/>
      <c r="F31" s="132"/>
      <c r="G31" s="134"/>
      <c r="H31" s="134"/>
      <c r="I31" s="135"/>
      <c r="J31" s="17"/>
      <c r="K31" s="17"/>
      <c r="L31" s="17"/>
      <c r="M31" s="17"/>
      <c r="N31" s="17"/>
      <c r="O31" s="17"/>
      <c r="P31" s="17"/>
      <c r="Q31" s="17"/>
      <c r="R31" s="17"/>
      <c r="S31" s="17"/>
      <c r="T31" s="17"/>
      <c r="U31" s="17"/>
      <c r="V31" s="17"/>
      <c r="W31" s="17"/>
      <c r="X31" s="17"/>
      <c r="Y31" s="17"/>
      <c r="Z31" s="17"/>
      <c r="AA31" s="17"/>
    </row>
    <row r="32" spans="1:27" ht="15.75" hidden="1" customHeight="1">
      <c r="A32" s="131"/>
      <c r="B32" s="17"/>
      <c r="C32" s="132"/>
      <c r="D32" s="132"/>
      <c r="E32" s="133"/>
      <c r="F32" s="132"/>
      <c r="G32" s="134"/>
      <c r="H32" s="134"/>
      <c r="I32" s="135"/>
      <c r="J32" s="17"/>
      <c r="K32" s="17"/>
      <c r="L32" s="17"/>
      <c r="M32" s="17"/>
      <c r="N32" s="17"/>
      <c r="O32" s="17"/>
      <c r="P32" s="17"/>
      <c r="Q32" s="17"/>
      <c r="R32" s="17"/>
      <c r="S32" s="17"/>
      <c r="T32" s="17"/>
      <c r="U32" s="17"/>
      <c r="V32" s="17"/>
      <c r="W32" s="17"/>
      <c r="X32" s="17"/>
      <c r="Y32" s="17"/>
      <c r="Z32" s="17"/>
      <c r="AA32" s="17"/>
    </row>
    <row r="33" spans="1:27" ht="15.75" hidden="1" customHeight="1">
      <c r="A33" s="131"/>
      <c r="B33" s="17"/>
      <c r="C33" s="132"/>
      <c r="D33" s="132"/>
      <c r="E33" s="133"/>
      <c r="F33" s="132"/>
      <c r="G33" s="134"/>
      <c r="H33" s="134"/>
      <c r="I33" s="135"/>
      <c r="J33" s="17"/>
      <c r="K33" s="17"/>
      <c r="L33" s="17"/>
      <c r="M33" s="17"/>
      <c r="N33" s="17"/>
      <c r="O33" s="17"/>
      <c r="P33" s="17"/>
      <c r="Q33" s="17"/>
      <c r="R33" s="17"/>
      <c r="S33" s="17"/>
      <c r="T33" s="17"/>
      <c r="U33" s="17"/>
      <c r="V33" s="17"/>
      <c r="W33" s="17"/>
      <c r="X33" s="17"/>
      <c r="Y33" s="17"/>
      <c r="Z33" s="17"/>
      <c r="AA33" s="17"/>
    </row>
    <row r="34" spans="1:27" ht="15.75" hidden="1" customHeight="1">
      <c r="A34" s="131"/>
      <c r="B34" s="17"/>
      <c r="C34" s="132"/>
      <c r="D34" s="132"/>
      <c r="E34" s="133"/>
      <c r="F34" s="132"/>
      <c r="G34" s="134"/>
      <c r="H34" s="134"/>
      <c r="I34" s="135"/>
      <c r="J34" s="17"/>
      <c r="K34" s="17"/>
      <c r="L34" s="17"/>
      <c r="M34" s="17"/>
      <c r="N34" s="17"/>
      <c r="O34" s="17"/>
      <c r="P34" s="17"/>
      <c r="Q34" s="17"/>
      <c r="R34" s="17"/>
      <c r="S34" s="17"/>
      <c r="T34" s="17"/>
      <c r="U34" s="17"/>
      <c r="V34" s="17"/>
      <c r="W34" s="17"/>
      <c r="X34" s="17"/>
      <c r="Y34" s="17"/>
      <c r="Z34" s="17"/>
      <c r="AA34" s="17"/>
    </row>
    <row r="35" spans="1:27" ht="15.75" hidden="1" customHeight="1">
      <c r="A35" s="131"/>
      <c r="B35" s="17"/>
      <c r="C35" s="132"/>
      <c r="D35" s="132"/>
      <c r="E35" s="133"/>
      <c r="F35" s="132"/>
      <c r="G35" s="134"/>
      <c r="H35" s="134"/>
      <c r="I35" s="135"/>
      <c r="J35" s="17"/>
      <c r="K35" s="17"/>
      <c r="L35" s="17"/>
      <c r="M35" s="17"/>
      <c r="N35" s="17"/>
      <c r="O35" s="17"/>
      <c r="P35" s="17"/>
      <c r="Q35" s="17"/>
      <c r="R35" s="17"/>
      <c r="S35" s="17"/>
      <c r="T35" s="17"/>
      <c r="U35" s="17"/>
      <c r="V35" s="17"/>
      <c r="W35" s="17"/>
      <c r="X35" s="17"/>
      <c r="Y35" s="17"/>
      <c r="Z35" s="17"/>
      <c r="AA35" s="17"/>
    </row>
    <row r="36" spans="1:27" ht="15.75" hidden="1" customHeight="1">
      <c r="A36" s="131"/>
      <c r="B36" s="17"/>
      <c r="C36" s="132"/>
      <c r="D36" s="132"/>
      <c r="E36" s="133"/>
      <c r="F36" s="132"/>
      <c r="G36" s="134"/>
      <c r="H36" s="134"/>
      <c r="I36" s="135"/>
      <c r="J36" s="17"/>
      <c r="K36" s="17"/>
      <c r="L36" s="17"/>
      <c r="M36" s="17"/>
      <c r="N36" s="17"/>
      <c r="O36" s="17"/>
      <c r="P36" s="17"/>
      <c r="Q36" s="17"/>
      <c r="R36" s="17"/>
      <c r="S36" s="17"/>
      <c r="T36" s="17"/>
      <c r="U36" s="17"/>
      <c r="V36" s="17"/>
      <c r="W36" s="17"/>
      <c r="X36" s="17"/>
      <c r="Y36" s="17"/>
      <c r="Z36" s="17"/>
      <c r="AA36" s="17"/>
    </row>
    <row r="37" spans="1:27" ht="15.75" hidden="1" customHeight="1">
      <c r="A37" s="131"/>
      <c r="B37" s="17"/>
      <c r="C37" s="132"/>
      <c r="D37" s="132"/>
      <c r="E37" s="133"/>
      <c r="F37" s="132"/>
      <c r="G37" s="134"/>
      <c r="H37" s="134"/>
      <c r="I37" s="135"/>
      <c r="J37" s="17"/>
      <c r="K37" s="17"/>
      <c r="L37" s="17"/>
      <c r="M37" s="17"/>
      <c r="N37" s="17"/>
      <c r="O37" s="17"/>
      <c r="P37" s="17"/>
      <c r="Q37" s="17"/>
      <c r="R37" s="17"/>
      <c r="S37" s="17"/>
      <c r="T37" s="17"/>
      <c r="U37" s="17"/>
      <c r="V37" s="17"/>
      <c r="W37" s="17"/>
      <c r="X37" s="17"/>
      <c r="Y37" s="17"/>
      <c r="Z37" s="17"/>
      <c r="AA37" s="17"/>
    </row>
    <row r="38" spans="1:27" ht="15.75" hidden="1" customHeight="1">
      <c r="A38" s="131"/>
      <c r="B38" s="17"/>
      <c r="C38" s="132"/>
      <c r="D38" s="132"/>
      <c r="E38" s="133"/>
      <c r="F38" s="132"/>
      <c r="G38" s="134"/>
      <c r="H38" s="134"/>
      <c r="I38" s="135"/>
      <c r="J38" s="17"/>
      <c r="K38" s="17"/>
      <c r="L38" s="17"/>
      <c r="M38" s="17"/>
      <c r="N38" s="17"/>
      <c r="O38" s="17"/>
      <c r="P38" s="17"/>
      <c r="Q38" s="17"/>
      <c r="R38" s="17"/>
      <c r="S38" s="17"/>
      <c r="T38" s="17"/>
      <c r="U38" s="17"/>
      <c r="V38" s="17"/>
      <c r="W38" s="17"/>
      <c r="X38" s="17"/>
      <c r="Y38" s="17"/>
      <c r="Z38" s="17"/>
      <c r="AA38" s="17"/>
    </row>
    <row r="39" spans="1:27" ht="15.75" hidden="1" customHeight="1">
      <c r="A39" s="131"/>
      <c r="B39" s="17"/>
      <c r="C39" s="132"/>
      <c r="D39" s="132"/>
      <c r="E39" s="133"/>
      <c r="F39" s="132"/>
      <c r="G39" s="134"/>
      <c r="H39" s="134"/>
      <c r="I39" s="135"/>
      <c r="J39" s="17"/>
      <c r="K39" s="17"/>
      <c r="L39" s="17"/>
      <c r="M39" s="17"/>
      <c r="N39" s="17"/>
      <c r="O39" s="17"/>
      <c r="P39" s="17"/>
      <c r="Q39" s="17"/>
      <c r="R39" s="17"/>
      <c r="S39" s="17"/>
      <c r="T39" s="17"/>
      <c r="U39" s="17"/>
      <c r="V39" s="17"/>
      <c r="W39" s="17"/>
      <c r="X39" s="17"/>
      <c r="Y39" s="17"/>
      <c r="Z39" s="17"/>
      <c r="AA39" s="17"/>
    </row>
    <row r="40" spans="1:27" ht="15.75" hidden="1" customHeight="1">
      <c r="A40" s="131"/>
      <c r="B40" s="17"/>
      <c r="C40" s="132"/>
      <c r="D40" s="132"/>
      <c r="E40" s="133"/>
      <c r="F40" s="132"/>
      <c r="G40" s="134"/>
      <c r="H40" s="134"/>
      <c r="I40" s="135"/>
      <c r="J40" s="17"/>
      <c r="K40" s="17"/>
      <c r="L40" s="17"/>
      <c r="M40" s="17"/>
      <c r="N40" s="17"/>
      <c r="O40" s="17"/>
      <c r="P40" s="17"/>
      <c r="Q40" s="17"/>
      <c r="R40" s="17"/>
      <c r="S40" s="17"/>
      <c r="T40" s="17"/>
      <c r="U40" s="17"/>
      <c r="V40" s="17"/>
      <c r="W40" s="17"/>
      <c r="X40" s="17"/>
      <c r="Y40" s="17"/>
      <c r="Z40" s="17"/>
      <c r="AA40" s="17"/>
    </row>
    <row r="41" spans="1:27" ht="15.75" hidden="1" customHeight="1">
      <c r="A41" s="131"/>
      <c r="B41" s="17"/>
      <c r="C41" s="132"/>
      <c r="D41" s="132"/>
      <c r="E41" s="133"/>
      <c r="F41" s="132"/>
      <c r="G41" s="134"/>
      <c r="H41" s="134"/>
      <c r="I41" s="135"/>
      <c r="J41" s="17"/>
      <c r="K41" s="17"/>
      <c r="L41" s="17"/>
      <c r="M41" s="17"/>
      <c r="N41" s="17"/>
      <c r="O41" s="17"/>
      <c r="P41" s="17"/>
      <c r="Q41" s="17"/>
      <c r="R41" s="17"/>
      <c r="S41" s="17"/>
      <c r="T41" s="17"/>
      <c r="U41" s="17"/>
      <c r="V41" s="17"/>
      <c r="W41" s="17"/>
      <c r="X41" s="17"/>
      <c r="Y41" s="17"/>
      <c r="Z41" s="17"/>
      <c r="AA41" s="17"/>
    </row>
    <row r="42" spans="1:27" ht="15.75" hidden="1" customHeight="1">
      <c r="A42" s="131"/>
      <c r="B42" s="17"/>
      <c r="C42" s="132"/>
      <c r="D42" s="132"/>
      <c r="E42" s="133"/>
      <c r="F42" s="132"/>
      <c r="G42" s="134"/>
      <c r="H42" s="134"/>
      <c r="I42" s="135"/>
      <c r="J42" s="17"/>
      <c r="K42" s="17"/>
      <c r="L42" s="17"/>
      <c r="M42" s="17"/>
      <c r="N42" s="17"/>
      <c r="O42" s="17"/>
      <c r="P42" s="17"/>
      <c r="Q42" s="17"/>
      <c r="R42" s="17"/>
      <c r="S42" s="17"/>
      <c r="T42" s="17"/>
      <c r="U42" s="17"/>
      <c r="V42" s="17"/>
      <c r="W42" s="17"/>
      <c r="X42" s="17"/>
      <c r="Y42" s="17"/>
      <c r="Z42" s="17"/>
      <c r="AA42" s="17"/>
    </row>
    <row r="43" spans="1:27" ht="15.75" hidden="1" customHeight="1">
      <c r="A43" s="131"/>
      <c r="B43" s="17"/>
      <c r="C43" s="132"/>
      <c r="D43" s="132"/>
      <c r="E43" s="133"/>
      <c r="F43" s="132"/>
      <c r="G43" s="134"/>
      <c r="H43" s="134"/>
      <c r="I43" s="135"/>
      <c r="J43" s="17"/>
      <c r="K43" s="17"/>
      <c r="L43" s="17"/>
      <c r="M43" s="17"/>
      <c r="N43" s="17"/>
      <c r="O43" s="17"/>
      <c r="P43" s="17"/>
      <c r="Q43" s="17"/>
      <c r="R43" s="17"/>
      <c r="S43" s="17"/>
      <c r="T43" s="17"/>
      <c r="U43" s="17"/>
      <c r="V43" s="17"/>
      <c r="W43" s="17"/>
      <c r="X43" s="17"/>
      <c r="Y43" s="17"/>
      <c r="Z43" s="17"/>
      <c r="AA43" s="17"/>
    </row>
    <row r="44" spans="1:27" ht="15.75" hidden="1" customHeight="1">
      <c r="A44" s="131"/>
      <c r="B44" s="17"/>
      <c r="C44" s="132"/>
      <c r="D44" s="132"/>
      <c r="E44" s="133"/>
      <c r="F44" s="132"/>
      <c r="G44" s="134"/>
      <c r="H44" s="134"/>
      <c r="I44" s="135"/>
      <c r="J44" s="17"/>
      <c r="K44" s="17"/>
      <c r="L44" s="17"/>
      <c r="M44" s="17"/>
      <c r="N44" s="17"/>
      <c r="O44" s="17"/>
      <c r="P44" s="17"/>
      <c r="Q44" s="17"/>
      <c r="R44" s="17"/>
      <c r="S44" s="17"/>
      <c r="T44" s="17"/>
      <c r="U44" s="17"/>
      <c r="V44" s="17"/>
      <c r="W44" s="17"/>
      <c r="X44" s="17"/>
      <c r="Y44" s="17"/>
      <c r="Z44" s="17"/>
      <c r="AA44" s="17"/>
    </row>
    <row r="45" spans="1:27" ht="15.75" hidden="1" customHeight="1">
      <c r="A45" s="131"/>
      <c r="B45" s="17"/>
      <c r="C45" s="132"/>
      <c r="D45" s="132"/>
      <c r="E45" s="133"/>
      <c r="F45" s="132"/>
      <c r="G45" s="134"/>
      <c r="H45" s="134"/>
      <c r="I45" s="135"/>
      <c r="J45" s="17"/>
      <c r="K45" s="17"/>
      <c r="L45" s="17"/>
      <c r="M45" s="17"/>
      <c r="N45" s="17"/>
      <c r="O45" s="17"/>
      <c r="P45" s="17"/>
      <c r="Q45" s="17"/>
      <c r="R45" s="17"/>
      <c r="S45" s="17"/>
      <c r="T45" s="17"/>
      <c r="U45" s="17"/>
      <c r="V45" s="17"/>
      <c r="W45" s="17"/>
      <c r="X45" s="17"/>
      <c r="Y45" s="17"/>
      <c r="Z45" s="17"/>
      <c r="AA45" s="17"/>
    </row>
    <row r="46" spans="1:27" ht="15.75" hidden="1" customHeight="1">
      <c r="A46" s="131"/>
      <c r="B46" s="17"/>
      <c r="C46" s="132"/>
      <c r="D46" s="132"/>
      <c r="E46" s="133"/>
      <c r="F46" s="132"/>
      <c r="G46" s="134"/>
      <c r="H46" s="134"/>
      <c r="I46" s="135"/>
      <c r="J46" s="17"/>
      <c r="K46" s="17"/>
      <c r="L46" s="17"/>
      <c r="M46" s="17"/>
      <c r="N46" s="17"/>
      <c r="O46" s="17"/>
      <c r="P46" s="17"/>
      <c r="Q46" s="17"/>
      <c r="R46" s="17"/>
      <c r="S46" s="17"/>
      <c r="T46" s="17"/>
      <c r="U46" s="17"/>
      <c r="V46" s="17"/>
      <c r="W46" s="17"/>
      <c r="X46" s="17"/>
      <c r="Y46" s="17"/>
      <c r="Z46" s="17"/>
      <c r="AA46" s="17"/>
    </row>
    <row r="47" spans="1:27" ht="15.75" hidden="1" customHeight="1">
      <c r="A47" s="131"/>
      <c r="B47" s="17"/>
      <c r="C47" s="132"/>
      <c r="D47" s="132"/>
      <c r="E47" s="133"/>
      <c r="F47" s="132"/>
      <c r="G47" s="134"/>
      <c r="H47" s="134"/>
      <c r="I47" s="135"/>
      <c r="J47" s="17"/>
      <c r="K47" s="17"/>
      <c r="L47" s="17"/>
      <c r="M47" s="17"/>
      <c r="N47" s="17"/>
      <c r="O47" s="17"/>
      <c r="P47" s="17"/>
      <c r="Q47" s="17"/>
      <c r="R47" s="17"/>
      <c r="S47" s="17"/>
      <c r="T47" s="17"/>
      <c r="U47" s="17"/>
      <c r="V47" s="17"/>
      <c r="W47" s="17"/>
      <c r="X47" s="17"/>
      <c r="Y47" s="17"/>
      <c r="Z47" s="17"/>
      <c r="AA47" s="17"/>
    </row>
    <row r="48" spans="1:27" ht="15.75" hidden="1" customHeight="1">
      <c r="A48" s="131"/>
      <c r="B48" s="17"/>
      <c r="C48" s="132"/>
      <c r="D48" s="132"/>
      <c r="E48" s="133"/>
      <c r="F48" s="132"/>
      <c r="G48" s="134"/>
      <c r="H48" s="134"/>
      <c r="I48" s="135"/>
      <c r="J48" s="17"/>
      <c r="K48" s="17"/>
      <c r="L48" s="17"/>
      <c r="M48" s="17"/>
      <c r="N48" s="17"/>
      <c r="O48" s="17"/>
      <c r="P48" s="17"/>
      <c r="Q48" s="17"/>
      <c r="R48" s="17"/>
      <c r="S48" s="17"/>
      <c r="T48" s="17"/>
      <c r="U48" s="17"/>
      <c r="V48" s="17"/>
      <c r="W48" s="17"/>
      <c r="X48" s="17"/>
      <c r="Y48" s="17"/>
      <c r="Z48" s="17"/>
      <c r="AA48" s="17"/>
    </row>
    <row r="49" spans="1:27" ht="15.75" hidden="1" customHeight="1">
      <c r="A49" s="131"/>
      <c r="B49" s="17"/>
      <c r="C49" s="132"/>
      <c r="D49" s="132"/>
      <c r="E49" s="133"/>
      <c r="F49" s="132"/>
      <c r="G49" s="134"/>
      <c r="H49" s="134"/>
      <c r="I49" s="135"/>
      <c r="J49" s="17"/>
      <c r="K49" s="17"/>
      <c r="L49" s="17"/>
      <c r="M49" s="17"/>
      <c r="N49" s="17"/>
      <c r="O49" s="17"/>
      <c r="P49" s="17"/>
      <c r="Q49" s="17"/>
      <c r="R49" s="17"/>
      <c r="S49" s="17"/>
      <c r="T49" s="17"/>
      <c r="U49" s="17"/>
      <c r="V49" s="17"/>
      <c r="W49" s="17"/>
      <c r="X49" s="17"/>
      <c r="Y49" s="17"/>
      <c r="Z49" s="17"/>
      <c r="AA49" s="17"/>
    </row>
    <row r="50" spans="1:27" ht="15.75" hidden="1" customHeight="1">
      <c r="A50" s="131"/>
      <c r="B50" s="17"/>
      <c r="C50" s="132"/>
      <c r="D50" s="132"/>
      <c r="E50" s="133"/>
      <c r="F50" s="132"/>
      <c r="G50" s="134"/>
      <c r="H50" s="134"/>
      <c r="I50" s="135"/>
      <c r="J50" s="17"/>
      <c r="K50" s="17"/>
      <c r="L50" s="17"/>
      <c r="M50" s="17"/>
      <c r="N50" s="17"/>
      <c r="O50" s="17"/>
      <c r="P50" s="17"/>
      <c r="Q50" s="17"/>
      <c r="R50" s="17"/>
      <c r="S50" s="17"/>
      <c r="T50" s="17"/>
      <c r="U50" s="17"/>
      <c r="V50" s="17"/>
      <c r="W50" s="17"/>
      <c r="X50" s="17"/>
      <c r="Y50" s="17"/>
      <c r="Z50" s="17"/>
      <c r="AA50" s="17"/>
    </row>
    <row r="51" spans="1:27" ht="15.75" hidden="1" customHeight="1">
      <c r="A51" s="131"/>
      <c r="B51" s="17"/>
      <c r="C51" s="132"/>
      <c r="D51" s="132"/>
      <c r="E51" s="133"/>
      <c r="F51" s="132"/>
      <c r="G51" s="134"/>
      <c r="H51" s="134"/>
      <c r="I51" s="135"/>
      <c r="J51" s="17"/>
      <c r="K51" s="17"/>
      <c r="L51" s="17"/>
      <c r="M51" s="17"/>
      <c r="N51" s="17"/>
      <c r="O51" s="17"/>
      <c r="P51" s="17"/>
      <c r="Q51" s="17"/>
      <c r="R51" s="17"/>
      <c r="S51" s="17"/>
      <c r="T51" s="17"/>
      <c r="U51" s="17"/>
      <c r="V51" s="17"/>
      <c r="W51" s="17"/>
      <c r="X51" s="17"/>
      <c r="Y51" s="17"/>
      <c r="Z51" s="17"/>
      <c r="AA51" s="17"/>
    </row>
    <row r="52" spans="1:27" ht="15.75" hidden="1" customHeight="1">
      <c r="A52" s="131"/>
      <c r="B52" s="17"/>
      <c r="C52" s="132"/>
      <c r="D52" s="132"/>
      <c r="E52" s="133"/>
      <c r="F52" s="132"/>
      <c r="G52" s="134"/>
      <c r="H52" s="134"/>
      <c r="I52" s="135"/>
      <c r="J52" s="17"/>
      <c r="K52" s="17"/>
      <c r="L52" s="17"/>
      <c r="M52" s="17"/>
      <c r="N52" s="17"/>
      <c r="O52" s="17"/>
      <c r="P52" s="17"/>
      <c r="Q52" s="17"/>
      <c r="R52" s="17"/>
      <c r="S52" s="17"/>
      <c r="T52" s="17"/>
      <c r="U52" s="17"/>
      <c r="V52" s="17"/>
      <c r="W52" s="17"/>
      <c r="X52" s="17"/>
      <c r="Y52" s="17"/>
      <c r="Z52" s="17"/>
      <c r="AA52" s="17"/>
    </row>
    <row r="53" spans="1:27" ht="15.75" hidden="1" customHeight="1">
      <c r="A53" s="131"/>
      <c r="B53" s="17"/>
      <c r="C53" s="132"/>
      <c r="D53" s="132"/>
      <c r="E53" s="133"/>
      <c r="F53" s="132"/>
      <c r="G53" s="134"/>
      <c r="H53" s="134"/>
      <c r="I53" s="135"/>
      <c r="J53" s="17"/>
      <c r="K53" s="17"/>
      <c r="L53" s="17"/>
      <c r="M53" s="17"/>
      <c r="N53" s="17"/>
      <c r="O53" s="17"/>
      <c r="P53" s="17"/>
      <c r="Q53" s="17"/>
      <c r="R53" s="17"/>
      <c r="S53" s="17"/>
      <c r="T53" s="17"/>
      <c r="U53" s="17"/>
      <c r="V53" s="17"/>
      <c r="W53" s="17"/>
      <c r="X53" s="17"/>
      <c r="Y53" s="17"/>
      <c r="Z53" s="17"/>
      <c r="AA53" s="17"/>
    </row>
    <row r="54" spans="1:27" ht="15.75" hidden="1" customHeight="1">
      <c r="A54" s="131"/>
      <c r="B54" s="17"/>
      <c r="C54" s="132"/>
      <c r="D54" s="132"/>
      <c r="E54" s="133"/>
      <c r="F54" s="132"/>
      <c r="G54" s="134"/>
      <c r="H54" s="134"/>
      <c r="I54" s="135"/>
      <c r="J54" s="17"/>
      <c r="K54" s="17"/>
      <c r="L54" s="17"/>
      <c r="M54" s="17"/>
      <c r="N54" s="17"/>
      <c r="O54" s="17"/>
      <c r="P54" s="17"/>
      <c r="Q54" s="17"/>
      <c r="R54" s="17"/>
      <c r="S54" s="17"/>
      <c r="T54" s="17"/>
      <c r="U54" s="17"/>
      <c r="V54" s="17"/>
      <c r="W54" s="17"/>
      <c r="X54" s="17"/>
      <c r="Y54" s="17"/>
      <c r="Z54" s="17"/>
      <c r="AA54" s="17"/>
    </row>
    <row r="55" spans="1:27" ht="15.75" hidden="1" customHeight="1">
      <c r="A55" s="131"/>
      <c r="B55" s="17"/>
      <c r="C55" s="132"/>
      <c r="D55" s="132"/>
      <c r="E55" s="133"/>
      <c r="F55" s="132"/>
      <c r="G55" s="134"/>
      <c r="H55" s="134"/>
      <c r="I55" s="135"/>
      <c r="J55" s="17"/>
      <c r="K55" s="17"/>
      <c r="L55" s="17"/>
      <c r="M55" s="17"/>
      <c r="N55" s="17"/>
      <c r="O55" s="17"/>
      <c r="P55" s="17"/>
      <c r="Q55" s="17"/>
      <c r="R55" s="17"/>
      <c r="S55" s="17"/>
      <c r="T55" s="17"/>
      <c r="U55" s="17"/>
      <c r="V55" s="17"/>
      <c r="W55" s="17"/>
      <c r="X55" s="17"/>
      <c r="Y55" s="17"/>
      <c r="Z55" s="17"/>
      <c r="AA55" s="17"/>
    </row>
    <row r="56" spans="1:27" ht="15.75" hidden="1" customHeight="1">
      <c r="A56" s="131"/>
      <c r="B56" s="17"/>
      <c r="C56" s="132"/>
      <c r="D56" s="132"/>
      <c r="E56" s="133"/>
      <c r="F56" s="132"/>
      <c r="G56" s="134"/>
      <c r="H56" s="134"/>
      <c r="I56" s="135"/>
      <c r="J56" s="17"/>
      <c r="K56" s="17"/>
      <c r="L56" s="17"/>
      <c r="M56" s="17"/>
      <c r="N56" s="17"/>
      <c r="O56" s="17"/>
      <c r="P56" s="17"/>
      <c r="Q56" s="17"/>
      <c r="R56" s="17"/>
      <c r="S56" s="17"/>
      <c r="T56" s="17"/>
      <c r="U56" s="17"/>
      <c r="V56" s="17"/>
      <c r="W56" s="17"/>
      <c r="X56" s="17"/>
      <c r="Y56" s="17"/>
      <c r="Z56" s="17"/>
      <c r="AA56" s="17"/>
    </row>
    <row r="57" spans="1:27" ht="15.75" hidden="1" customHeight="1">
      <c r="A57" s="131"/>
      <c r="B57" s="17"/>
      <c r="C57" s="132"/>
      <c r="D57" s="132"/>
      <c r="E57" s="133"/>
      <c r="F57" s="132"/>
      <c r="G57" s="134"/>
      <c r="H57" s="134"/>
      <c r="I57" s="135"/>
      <c r="J57" s="17"/>
      <c r="K57" s="17"/>
      <c r="L57" s="17"/>
      <c r="M57" s="17"/>
      <c r="N57" s="17"/>
      <c r="O57" s="17"/>
      <c r="P57" s="17"/>
      <c r="Q57" s="17"/>
      <c r="R57" s="17"/>
      <c r="S57" s="17"/>
      <c r="T57" s="17"/>
      <c r="U57" s="17"/>
      <c r="V57" s="17"/>
      <c r="W57" s="17"/>
      <c r="X57" s="17"/>
      <c r="Y57" s="17"/>
      <c r="Z57" s="17"/>
      <c r="AA57" s="17"/>
    </row>
    <row r="58" spans="1:27" ht="15.75" hidden="1" customHeight="1">
      <c r="A58" s="17"/>
      <c r="B58" s="17"/>
      <c r="C58" s="132"/>
      <c r="D58" s="132"/>
      <c r="E58" s="133"/>
      <c r="F58" s="132"/>
      <c r="G58" s="134"/>
      <c r="H58" s="134"/>
      <c r="I58" s="135"/>
      <c r="J58" s="17"/>
      <c r="K58" s="17"/>
      <c r="L58" s="17"/>
      <c r="M58" s="17"/>
      <c r="N58" s="17"/>
      <c r="O58" s="17"/>
      <c r="P58" s="17"/>
      <c r="Q58" s="17"/>
      <c r="R58" s="17"/>
      <c r="S58" s="17"/>
      <c r="T58" s="17"/>
      <c r="U58" s="17"/>
      <c r="V58" s="17"/>
      <c r="W58" s="17"/>
      <c r="X58" s="17"/>
      <c r="Y58" s="17"/>
      <c r="Z58" s="17"/>
      <c r="AA58" s="17"/>
    </row>
    <row r="59" spans="1:27" ht="15.75" hidden="1" customHeight="1">
      <c r="A59" s="17"/>
      <c r="B59" s="17"/>
      <c r="C59" s="132"/>
      <c r="D59" s="132"/>
      <c r="E59" s="133"/>
      <c r="F59" s="132"/>
      <c r="G59" s="134"/>
      <c r="H59" s="134"/>
      <c r="I59" s="135"/>
      <c r="J59" s="17"/>
      <c r="K59" s="17"/>
      <c r="L59" s="17"/>
      <c r="M59" s="17"/>
      <c r="N59" s="17"/>
      <c r="O59" s="17"/>
      <c r="P59" s="17"/>
      <c r="Q59" s="17"/>
      <c r="R59" s="17"/>
      <c r="S59" s="17"/>
      <c r="T59" s="17"/>
      <c r="U59" s="17"/>
      <c r="V59" s="17"/>
      <c r="W59" s="17"/>
      <c r="X59" s="17"/>
      <c r="Y59" s="17"/>
      <c r="Z59" s="17"/>
      <c r="AA59" s="17"/>
    </row>
    <row r="60" spans="1:27" ht="15.75" hidden="1" customHeight="1">
      <c r="A60" s="17"/>
      <c r="B60" s="17"/>
      <c r="C60" s="132"/>
      <c r="D60" s="132"/>
      <c r="E60" s="133"/>
      <c r="F60" s="132"/>
      <c r="G60" s="134"/>
      <c r="H60" s="134"/>
      <c r="I60" s="135"/>
      <c r="J60" s="17"/>
      <c r="K60" s="17"/>
      <c r="L60" s="17"/>
      <c r="M60" s="17"/>
      <c r="N60" s="17"/>
      <c r="O60" s="17"/>
      <c r="P60" s="17"/>
      <c r="Q60" s="17"/>
      <c r="R60" s="17"/>
      <c r="S60" s="17"/>
      <c r="T60" s="17"/>
      <c r="U60" s="17"/>
      <c r="V60" s="17"/>
      <c r="W60" s="17"/>
      <c r="X60" s="17"/>
      <c r="Y60" s="17"/>
      <c r="Z60" s="17"/>
      <c r="AA60" s="17"/>
    </row>
    <row r="61" spans="1:27" ht="15.75" hidden="1" customHeight="1">
      <c r="A61" s="17"/>
      <c r="B61" s="17"/>
      <c r="C61" s="132"/>
      <c r="D61" s="132"/>
      <c r="E61" s="133"/>
      <c r="F61" s="132"/>
      <c r="G61" s="134"/>
      <c r="H61" s="134"/>
      <c r="I61" s="135"/>
      <c r="J61" s="17"/>
      <c r="K61" s="17"/>
      <c r="L61" s="17"/>
      <c r="M61" s="17"/>
      <c r="N61" s="17"/>
      <c r="O61" s="17"/>
      <c r="P61" s="17"/>
      <c r="Q61" s="17"/>
      <c r="R61" s="17"/>
      <c r="S61" s="17"/>
      <c r="T61" s="17"/>
      <c r="U61" s="17"/>
      <c r="V61" s="17"/>
      <c r="W61" s="17"/>
      <c r="X61" s="17"/>
      <c r="Y61" s="17"/>
      <c r="Z61" s="17"/>
      <c r="AA61" s="17"/>
    </row>
    <row r="62" spans="1:27" ht="15.75" hidden="1" customHeight="1">
      <c r="A62" s="17"/>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row>
    <row r="63" spans="1:27" ht="15.75" hidden="1" customHeight="1">
      <c r="A63" s="17"/>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row>
    <row r="64" spans="1:27" ht="15.75" hidden="1" customHeight="1">
      <c r="A64" s="17"/>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row>
    <row r="65" spans="1:27" ht="15.75" hidden="1" customHeight="1">
      <c r="A65" s="17"/>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row>
    <row r="66" spans="1:27" ht="15.75" hidden="1" customHeight="1">
      <c r="A66" s="17"/>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row>
    <row r="67" spans="1:27" ht="15.75" hidden="1" customHeight="1">
      <c r="A67" s="17"/>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row>
    <row r="68" spans="1:27" ht="15.75" hidden="1" customHeight="1">
      <c r="A68" s="17"/>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row>
    <row r="69" spans="1:27" ht="15.75" hidden="1" customHeight="1">
      <c r="A69" s="17"/>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row>
    <row r="70" spans="1:27" ht="15.75" hidden="1" customHeight="1">
      <c r="A70" s="17"/>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row>
    <row r="71" spans="1:27" ht="15.75" hidden="1" customHeight="1">
      <c r="A71" s="17"/>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row>
    <row r="72" spans="1:27" ht="15.75" hidden="1" customHeight="1">
      <c r="A72" s="17"/>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row>
    <row r="73" spans="1:27" ht="15.75" hidden="1" customHeight="1">
      <c r="A73" s="17"/>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row>
    <row r="74" spans="1:27" ht="15.75" hidden="1" customHeight="1">
      <c r="A74" s="17"/>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row>
    <row r="75" spans="1:27" ht="15.75" hidden="1" customHeight="1">
      <c r="A75" s="17"/>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row>
    <row r="76" spans="1:27" ht="15.75" hidden="1" customHeight="1">
      <c r="A76" s="17"/>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row>
    <row r="77" spans="1:27" ht="15.75" hidden="1" customHeight="1">
      <c r="A77" s="17"/>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row>
    <row r="78" spans="1:27" ht="15.75" hidden="1" customHeight="1">
      <c r="A78" s="17"/>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row>
    <row r="79" spans="1:27" ht="15.75" hidden="1" customHeight="1">
      <c r="A79" s="17"/>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row>
    <row r="80" spans="1:27" ht="15.75" hidden="1" customHeight="1">
      <c r="A80" s="17"/>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row>
    <row r="81" spans="1:27" ht="15.75" hidden="1" customHeight="1">
      <c r="A81" s="17"/>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row>
    <row r="82" spans="1:27" ht="15.75" hidden="1" customHeight="1">
      <c r="A82" s="17"/>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row>
    <row r="83" spans="1:27" ht="15.75" hidden="1" customHeight="1">
      <c r="A83" s="17"/>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row>
    <row r="84" spans="1:27" ht="15.75" hidden="1" customHeight="1">
      <c r="A84" s="17"/>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row>
    <row r="85" spans="1:27" ht="15.75" hidden="1" customHeight="1">
      <c r="A85" s="17"/>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row>
    <row r="86" spans="1:27" ht="15.75" hidden="1" customHeight="1">
      <c r="A86" s="17"/>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row>
    <row r="87" spans="1:27" ht="15.75" hidden="1" customHeight="1">
      <c r="A87" s="17"/>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row>
    <row r="88" spans="1:27" ht="15.75" hidden="1"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row>
    <row r="89" spans="1:27"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row>
    <row r="90" spans="1:27"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row>
    <row r="91" spans="1:27"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row>
    <row r="92" spans="1:27"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row>
    <row r="93" spans="1:27"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row>
    <row r="94" spans="1:27"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row>
    <row r="95" spans="1:27"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row>
    <row r="96" spans="1:27"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row>
    <row r="97" spans="1:27"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row>
    <row r="98" spans="1:27"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row>
    <row r="99" spans="1:27"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row>
    <row r="100" spans="1:27"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row>
    <row r="101" spans="1:27"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row>
    <row r="102" spans="1:27"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row>
    <row r="103" spans="1:27"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row>
    <row r="104" spans="1:27"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row>
    <row r="105" spans="1:27"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row>
    <row r="106" spans="1:27"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row>
    <row r="107" spans="1:27"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row>
    <row r="108" spans="1:27"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row>
    <row r="109" spans="1:27"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row>
    <row r="110" spans="1:27"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row>
    <row r="111" spans="1:27"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row>
    <row r="112" spans="1:27"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row>
    <row r="113" spans="1:27"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row>
    <row r="114" spans="1:27"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row>
    <row r="115" spans="1:27"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row>
    <row r="116" spans="1:27"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row>
    <row r="117" spans="1:27"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row>
    <row r="118" spans="1:27"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row>
    <row r="119" spans="1:27"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row>
    <row r="120" spans="1:27"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row>
    <row r="121" spans="1:27"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row>
    <row r="122" spans="1:27"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row>
    <row r="123" spans="1:27"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row>
    <row r="124" spans="1:27"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row>
    <row r="125" spans="1:27"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row>
    <row r="126" spans="1:27"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row>
    <row r="127" spans="1:27"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row>
    <row r="128" spans="1:27"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row>
    <row r="129" spans="1:27"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row>
    <row r="130" spans="1:27"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row>
    <row r="131" spans="1:27"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row>
    <row r="132" spans="1:27"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row>
    <row r="133" spans="1:27"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row>
    <row r="134" spans="1:27"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row>
    <row r="135" spans="1:27"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row>
    <row r="136" spans="1:27"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row>
    <row r="137" spans="1:27"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row>
    <row r="138" spans="1:27"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row>
    <row r="139" spans="1:27"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row>
    <row r="140" spans="1:27"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row>
    <row r="141" spans="1:27"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row>
    <row r="142" spans="1:27"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row>
    <row r="143" spans="1:27"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row>
    <row r="144" spans="1:27"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row>
    <row r="145" spans="1:27"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row>
    <row r="146" spans="1:27"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row>
    <row r="147" spans="1:27"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row>
    <row r="148" spans="1:27"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row>
    <row r="149" spans="1:27"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row>
    <row r="150" spans="1:27"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row>
    <row r="151" spans="1:27"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row>
    <row r="152" spans="1:27"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row>
    <row r="153" spans="1:27"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row>
    <row r="154" spans="1:27"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row>
    <row r="155" spans="1:27"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row>
    <row r="156" spans="1:27"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row>
    <row r="157" spans="1:27"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row>
    <row r="158" spans="1:27"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row>
    <row r="159" spans="1:27"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row>
    <row r="160" spans="1:27"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row>
    <row r="161" spans="1:27"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row>
    <row r="162" spans="1:27"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row>
    <row r="163" spans="1:27"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row>
    <row r="164" spans="1:27"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row>
    <row r="165" spans="1:27"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row>
    <row r="166" spans="1:27"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row>
    <row r="167" spans="1:27"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row>
    <row r="168" spans="1:27"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row>
    <row r="169" spans="1:27"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row>
    <row r="170" spans="1:27"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row>
    <row r="171" spans="1:27"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row>
    <row r="172" spans="1:27"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row>
    <row r="173" spans="1:27"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row>
    <row r="174" spans="1:27"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row>
    <row r="175" spans="1:27"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row>
    <row r="176" spans="1:27"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row>
    <row r="177" spans="1:27"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row>
    <row r="178" spans="1:27"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row>
    <row r="179" spans="1:27"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row>
    <row r="180" spans="1:27"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row>
    <row r="181" spans="1:27"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row>
    <row r="182" spans="1:27"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row>
    <row r="183" spans="1:27"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row>
    <row r="184" spans="1:27"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row>
    <row r="185" spans="1:27"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row>
    <row r="186" spans="1:27"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row>
    <row r="187" spans="1:27"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row>
    <row r="188" spans="1:27"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row>
    <row r="189" spans="1:27"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row>
    <row r="190" spans="1:27"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row>
    <row r="191" spans="1:27"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row>
    <row r="192" spans="1:27"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row>
    <row r="193" spans="1:27"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row>
    <row r="194" spans="1:27"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row>
    <row r="195" spans="1:27"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row>
    <row r="196" spans="1:27"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row>
    <row r="197" spans="1:27"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row>
    <row r="198" spans="1:27"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row>
    <row r="199" spans="1:27"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row>
    <row r="200" spans="1:27"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row>
    <row r="201" spans="1:27"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row>
    <row r="202" spans="1:27"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row>
    <row r="203" spans="1:27"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row>
    <row r="204" spans="1:27"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row>
    <row r="205" spans="1:27"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row>
    <row r="206" spans="1:27"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row>
    <row r="207" spans="1:27"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row>
    <row r="208" spans="1:27"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row>
    <row r="209" spans="1:27"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row>
    <row r="210" spans="1:27"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row>
    <row r="211" spans="1:27"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row>
    <row r="212" spans="1:27"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row>
    <row r="213" spans="1:27"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row>
    <row r="214" spans="1:27"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row>
    <row r="215" spans="1:27"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row>
    <row r="216" spans="1:27"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row>
    <row r="217" spans="1:27"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row>
    <row r="218" spans="1:27"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row>
    <row r="219" spans="1:27"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row>
    <row r="220" spans="1:27"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row>
    <row r="221" spans="1:27"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row>
    <row r="222" spans="1:27"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row>
    <row r="223" spans="1:27"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row>
    <row r="224" spans="1:27"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row>
    <row r="225" spans="1:27"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row>
    <row r="226" spans="1:27"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row>
    <row r="227" spans="1:27"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row>
    <row r="228" spans="1:27" ht="15.75" hidden="1" customHeight="1"/>
    <row r="229" spans="1:27" ht="15.75" hidden="1" customHeight="1"/>
    <row r="230" spans="1:27" ht="15.75" hidden="1" customHeight="1"/>
    <row r="231" spans="1:27" ht="15.75" hidden="1" customHeight="1"/>
    <row r="232" spans="1:27" ht="15.75" hidden="1" customHeight="1"/>
    <row r="233" spans="1:27" ht="15.75" hidden="1" customHeight="1"/>
    <row r="234" spans="1:27" ht="15.75" hidden="1" customHeight="1"/>
    <row r="235" spans="1:27" ht="15.75" hidden="1" customHeight="1"/>
    <row r="236" spans="1:27" ht="15.75" hidden="1" customHeight="1"/>
    <row r="237" spans="1:27" ht="15.75" hidden="1" customHeight="1"/>
    <row r="238" spans="1:27" ht="15.75" hidden="1" customHeight="1"/>
    <row r="239" spans="1:27" ht="15.75" hidden="1" customHeight="1"/>
    <row r="240" spans="1:27"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36">
    <mergeCell ref="C2:D4"/>
    <mergeCell ref="A4:B4"/>
    <mergeCell ref="A6:A21"/>
    <mergeCell ref="B6:B9"/>
    <mergeCell ref="G6:G9"/>
    <mergeCell ref="B10:B13"/>
    <mergeCell ref="C10:D10"/>
    <mergeCell ref="C12:D12"/>
    <mergeCell ref="G11:G13"/>
    <mergeCell ref="H11:H13"/>
    <mergeCell ref="E12:F12"/>
    <mergeCell ref="H23:H27"/>
    <mergeCell ref="I23:I27"/>
    <mergeCell ref="E25:F25"/>
    <mergeCell ref="C26:D26"/>
    <mergeCell ref="C6:E6"/>
    <mergeCell ref="C8:D8"/>
    <mergeCell ref="I11:I13"/>
    <mergeCell ref="H15:H21"/>
    <mergeCell ref="I15:I21"/>
    <mergeCell ref="E21:F21"/>
    <mergeCell ref="E22:F22"/>
    <mergeCell ref="H6:H9"/>
    <mergeCell ref="I6:I9"/>
    <mergeCell ref="E26:F26"/>
    <mergeCell ref="E27:F27"/>
    <mergeCell ref="C20:C21"/>
    <mergeCell ref="C23:C25"/>
    <mergeCell ref="G23:G27"/>
    <mergeCell ref="B14:B21"/>
    <mergeCell ref="C14:D14"/>
    <mergeCell ref="C15:C18"/>
    <mergeCell ref="C19:D19"/>
    <mergeCell ref="A22:A27"/>
    <mergeCell ref="B22:B27"/>
    <mergeCell ref="C22:D22"/>
  </mergeCells>
  <conditionalFormatting sqref="C7 C9 C11 E11:E13 C13 C15:C17 E15:E18 C20:C21 E20:E21 C23:C25 E23:E41 C27">
    <cfRule type="cellIs" dxfId="40" priority="1" operator="equal">
      <formula>"SIM"</formula>
    </cfRule>
  </conditionalFormatting>
  <conditionalFormatting sqref="C7 C9 C11 E11 C13 E13 C15:C17 E15:E18 C20:C21 E20:E21 C23:C25 E23:E25 C27 E27">
    <cfRule type="cellIs" dxfId="39" priority="2" operator="equal">
      <formula>"NÃO"</formula>
    </cfRule>
  </conditionalFormatting>
  <conditionalFormatting sqref="E13">
    <cfRule type="cellIs" dxfId="38" priority="3" operator="equal">
      <formula>"sim"</formula>
    </cfRule>
  </conditionalFormatting>
  <conditionalFormatting sqref="E13">
    <cfRule type="cellIs" dxfId="37" priority="4" operator="equal">
      <formula>"não"</formula>
    </cfRule>
  </conditionalFormatting>
  <conditionalFormatting sqref="F13">
    <cfRule type="cellIs" dxfId="36" priority="5" operator="equal">
      <formula>"sim"</formula>
    </cfRule>
  </conditionalFormatting>
  <conditionalFormatting sqref="F13">
    <cfRule type="cellIs" dxfId="35" priority="6" operator="equal">
      <formula>"não"</formula>
    </cfRule>
  </conditionalFormatting>
  <conditionalFormatting sqref="F14">
    <cfRule type="cellIs" dxfId="34" priority="7" operator="equal">
      <formula>"sim"</formula>
    </cfRule>
  </conditionalFormatting>
  <conditionalFormatting sqref="F14">
    <cfRule type="cellIs" dxfId="33" priority="8" operator="equal">
      <formula>"não"</formula>
    </cfRule>
  </conditionalFormatting>
  <conditionalFormatting sqref="E15:E18">
    <cfRule type="cellIs" dxfId="32" priority="9" operator="equal">
      <formula>"sim"</formula>
    </cfRule>
  </conditionalFormatting>
  <conditionalFormatting sqref="E15:E18">
    <cfRule type="cellIs" dxfId="31" priority="10" operator="equal">
      <formula>"não"</formula>
    </cfRule>
  </conditionalFormatting>
  <conditionalFormatting sqref="F15:F18">
    <cfRule type="cellIs" dxfId="30" priority="11" operator="equal">
      <formula>"sim"</formula>
    </cfRule>
  </conditionalFormatting>
  <conditionalFormatting sqref="F15:F18">
    <cfRule type="cellIs" dxfId="29" priority="12" operator="equal">
      <formula>"não"</formula>
    </cfRule>
  </conditionalFormatting>
  <conditionalFormatting sqref="E20:E21">
    <cfRule type="cellIs" dxfId="28" priority="13" operator="equal">
      <formula>"sim"</formula>
    </cfRule>
  </conditionalFormatting>
  <conditionalFormatting sqref="E20:E21">
    <cfRule type="cellIs" dxfId="27" priority="14" operator="equal">
      <formula>"não"</formula>
    </cfRule>
  </conditionalFormatting>
  <conditionalFormatting sqref="E23:E25">
    <cfRule type="cellIs" dxfId="26" priority="15" operator="equal">
      <formula>"sim"</formula>
    </cfRule>
  </conditionalFormatting>
  <conditionalFormatting sqref="E23:E25">
    <cfRule type="cellIs" dxfId="25" priority="16" operator="equal">
      <formula>"não"</formula>
    </cfRule>
  </conditionalFormatting>
  <conditionalFormatting sqref="C7 C9 C11 E11:E13 C13 C15:C17 E15:E18 C20:C21 E20:E21 C23:C25 E23:E41 C27">
    <cfRule type="containsBlanks" dxfId="24" priority="17">
      <formula>LEN(TRIM(C7))=0</formula>
    </cfRule>
  </conditionalFormatting>
  <dataValidations count="1">
    <dataValidation type="list" allowBlank="1" showErrorMessage="1" sqref="E11 E13 E15:E19 E20:F20 E21 E23:F24 E25 E27" xr:uid="{00000000-0002-0000-0F00-000001000000}">
      <formula1>$AA$10:$AA$11</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ione aqui o valor na seta ao lado" xr:uid="{00000000-0002-0000-0F00-000000000000}">
          <x14:formula1>
            <xm:f>'KPA 3.5'!$Z$3:$Z$4</xm:f>
          </x14:formula1>
          <xm:sqref>C7 C9 C11 C13 C15 C20 C23 C27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AA84F"/>
  </sheetPr>
  <dimension ref="A1:AA999"/>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9.85546875" customWidth="1"/>
    <col min="2" max="2" width="32.28515625" customWidth="1"/>
    <col min="3" max="3" width="22.285156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7" width="8.7109375" hidden="1" customWidth="1"/>
  </cols>
  <sheetData>
    <row r="1" spans="1:27" ht="15.75" customHeight="1">
      <c r="A1" s="459" t="s">
        <v>689</v>
      </c>
      <c r="B1" s="238"/>
      <c r="C1" s="136"/>
      <c r="D1" s="136"/>
      <c r="E1" s="136"/>
      <c r="F1" s="136"/>
      <c r="G1" s="136"/>
      <c r="H1" s="138"/>
      <c r="I1" s="139"/>
      <c r="J1" s="232"/>
      <c r="K1" s="80"/>
      <c r="L1" s="80"/>
      <c r="M1" s="80"/>
      <c r="N1" s="80"/>
      <c r="O1" s="80"/>
      <c r="P1" s="80"/>
      <c r="Q1" s="80"/>
      <c r="R1" s="80"/>
      <c r="S1" s="80"/>
      <c r="T1" s="80"/>
      <c r="U1" s="80"/>
      <c r="V1" s="80"/>
      <c r="W1" s="80"/>
      <c r="X1" s="80"/>
      <c r="Y1" s="80"/>
      <c r="Z1" s="80"/>
      <c r="AA1" s="80"/>
    </row>
    <row r="2" spans="1:27" ht="15.75" customHeight="1" outlineLevel="1">
      <c r="A2" s="239" t="s">
        <v>45</v>
      </c>
      <c r="B2" s="238"/>
      <c r="C2" s="319" t="s">
        <v>690</v>
      </c>
      <c r="D2" s="367"/>
      <c r="E2" s="367"/>
      <c r="F2" s="136"/>
      <c r="G2" s="136"/>
      <c r="H2" s="138"/>
      <c r="I2" s="139"/>
      <c r="J2" s="232"/>
      <c r="K2" s="80"/>
      <c r="L2" s="80"/>
      <c r="M2" s="80"/>
      <c r="N2" s="80"/>
      <c r="O2" s="80"/>
      <c r="P2" s="80"/>
      <c r="Q2" s="80"/>
      <c r="R2" s="80"/>
      <c r="S2" s="80"/>
      <c r="T2" s="80"/>
      <c r="U2" s="80"/>
      <c r="V2" s="80"/>
      <c r="W2" s="80"/>
      <c r="X2" s="80"/>
      <c r="Y2" s="80"/>
      <c r="Z2" s="80"/>
      <c r="AA2" s="80"/>
    </row>
    <row r="3" spans="1:27" ht="15.75" hidden="1" customHeight="1" outlineLevel="1">
      <c r="A3" s="239" t="s">
        <v>691</v>
      </c>
      <c r="B3" s="238"/>
      <c r="C3" s="367"/>
      <c r="D3" s="367"/>
      <c r="E3" s="367"/>
      <c r="F3" s="136"/>
      <c r="G3" s="136"/>
      <c r="H3" s="138"/>
      <c r="I3" s="139"/>
      <c r="J3" s="232"/>
      <c r="K3" s="80"/>
      <c r="L3" s="80"/>
      <c r="M3" s="80"/>
      <c r="N3" s="80"/>
      <c r="O3" s="80"/>
      <c r="P3" s="80"/>
      <c r="Q3" s="80"/>
      <c r="R3" s="80"/>
      <c r="S3" s="80"/>
      <c r="T3" s="80"/>
      <c r="U3" s="80"/>
      <c r="V3" s="80"/>
      <c r="W3" s="80"/>
      <c r="X3" s="80"/>
      <c r="Y3" s="80"/>
      <c r="Z3" s="80"/>
      <c r="AA3" s="80"/>
    </row>
    <row r="4" spans="1:27" ht="81" customHeight="1" outlineLevel="1">
      <c r="A4" s="361" t="s">
        <v>692</v>
      </c>
      <c r="B4" s="367"/>
      <c r="C4" s="367"/>
      <c r="D4" s="367"/>
      <c r="E4" s="367"/>
      <c r="F4" s="136"/>
      <c r="G4" s="136"/>
      <c r="H4" s="138"/>
      <c r="I4" s="139"/>
      <c r="J4" s="232"/>
      <c r="K4" s="80"/>
      <c r="L4" s="80"/>
      <c r="M4" s="80"/>
      <c r="N4" s="80"/>
      <c r="O4" s="80"/>
      <c r="P4" s="80"/>
      <c r="Q4" s="80"/>
      <c r="R4" s="80"/>
      <c r="S4" s="80"/>
      <c r="T4" s="80"/>
      <c r="U4" s="80"/>
      <c r="V4" s="80"/>
      <c r="W4" s="80"/>
      <c r="X4" s="80"/>
      <c r="Y4" s="80"/>
      <c r="Z4" s="80"/>
      <c r="AA4" s="80"/>
    </row>
    <row r="5" spans="1:27"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row>
    <row r="6" spans="1:27">
      <c r="A6" s="285" t="s">
        <v>693</v>
      </c>
      <c r="B6" s="279" t="s">
        <v>694</v>
      </c>
      <c r="C6" s="311" t="s">
        <v>101</v>
      </c>
      <c r="D6" s="400"/>
      <c r="E6" s="97"/>
      <c r="F6" s="98"/>
      <c r="G6" s="362"/>
      <c r="H6" s="294"/>
      <c r="I6" s="294"/>
      <c r="J6" s="143"/>
      <c r="K6" s="90"/>
      <c r="L6" s="90"/>
      <c r="M6" s="90"/>
      <c r="N6" s="90"/>
      <c r="O6" s="90"/>
      <c r="P6" s="90"/>
      <c r="Q6" s="90"/>
      <c r="R6" s="90"/>
      <c r="S6" s="90"/>
      <c r="T6" s="90"/>
      <c r="U6" s="90"/>
      <c r="V6" s="90"/>
      <c r="W6" s="90"/>
      <c r="X6" s="90"/>
      <c r="Y6" s="90"/>
      <c r="Z6" s="90"/>
      <c r="AA6" s="90" t="s">
        <v>110</v>
      </c>
    </row>
    <row r="7" spans="1:27" ht="27.75" customHeight="1">
      <c r="A7" s="401"/>
      <c r="B7" s="402"/>
      <c r="C7" s="281"/>
      <c r="D7" s="106" t="s">
        <v>695</v>
      </c>
      <c r="E7" s="310" t="s">
        <v>112</v>
      </c>
      <c r="F7" s="240"/>
      <c r="G7" s="404"/>
      <c r="H7" s="403"/>
      <c r="I7" s="403"/>
      <c r="J7" s="143"/>
      <c r="K7" s="90"/>
      <c r="L7" s="90"/>
      <c r="M7" s="90"/>
      <c r="N7" s="90"/>
      <c r="O7" s="90"/>
      <c r="P7" s="90"/>
      <c r="Q7" s="90"/>
      <c r="R7" s="90"/>
      <c r="S7" s="90"/>
      <c r="T7" s="90"/>
      <c r="U7" s="90"/>
      <c r="V7" s="90"/>
      <c r="W7" s="90"/>
      <c r="X7" s="90"/>
      <c r="Y7" s="90"/>
      <c r="Z7" s="90"/>
      <c r="AA7" s="90"/>
    </row>
    <row r="8" spans="1:27" ht="28.5" customHeight="1">
      <c r="A8" s="401"/>
      <c r="B8" s="402"/>
      <c r="C8" s="404"/>
      <c r="D8" s="106" t="s">
        <v>696</v>
      </c>
      <c r="E8" s="418"/>
      <c r="F8" s="240"/>
      <c r="G8" s="404"/>
      <c r="H8" s="403"/>
      <c r="I8" s="403"/>
      <c r="J8" s="143"/>
      <c r="K8" s="90"/>
      <c r="L8" s="90"/>
      <c r="M8" s="90"/>
      <c r="N8" s="90"/>
      <c r="O8" s="90"/>
      <c r="P8" s="90"/>
      <c r="Q8" s="90"/>
      <c r="R8" s="90"/>
      <c r="S8" s="90"/>
      <c r="T8" s="90"/>
      <c r="U8" s="90"/>
      <c r="V8" s="90"/>
      <c r="W8" s="90"/>
      <c r="X8" s="90"/>
      <c r="Y8" s="90"/>
      <c r="Z8" s="90"/>
      <c r="AA8" s="90"/>
    </row>
    <row r="9" spans="1:27" ht="27.75" customHeight="1">
      <c r="A9" s="401"/>
      <c r="B9" s="402"/>
      <c r="C9" s="404"/>
      <c r="D9" s="106" t="s">
        <v>697</v>
      </c>
      <c r="E9" s="418"/>
      <c r="F9" s="240"/>
      <c r="G9" s="404"/>
      <c r="H9" s="403"/>
      <c r="I9" s="403"/>
      <c r="J9" s="143"/>
      <c r="K9" s="90"/>
      <c r="L9" s="90"/>
      <c r="M9" s="90"/>
      <c r="N9" s="90"/>
      <c r="O9" s="90"/>
      <c r="P9" s="90"/>
      <c r="Q9" s="90"/>
      <c r="R9" s="90"/>
      <c r="S9" s="90"/>
      <c r="T9" s="90"/>
      <c r="U9" s="90"/>
      <c r="V9" s="90"/>
      <c r="W9" s="90"/>
      <c r="X9" s="90"/>
      <c r="Y9" s="90"/>
      <c r="Z9" s="90"/>
      <c r="AA9" s="90"/>
    </row>
    <row r="10" spans="1:27" ht="27.75" customHeight="1">
      <c r="A10" s="401"/>
      <c r="B10" s="402"/>
      <c r="C10" s="404"/>
      <c r="D10" s="106" t="s">
        <v>698</v>
      </c>
      <c r="E10" s="418"/>
      <c r="F10" s="240"/>
      <c r="G10" s="404"/>
      <c r="H10" s="403"/>
      <c r="I10" s="403"/>
      <c r="J10" s="143"/>
      <c r="K10" s="90"/>
      <c r="L10" s="90"/>
      <c r="M10" s="90"/>
      <c r="N10" s="90"/>
      <c r="O10" s="90"/>
      <c r="P10" s="90"/>
      <c r="Q10" s="90"/>
      <c r="R10" s="90"/>
      <c r="S10" s="90"/>
      <c r="T10" s="90"/>
      <c r="U10" s="90"/>
      <c r="V10" s="90"/>
      <c r="W10" s="90"/>
      <c r="X10" s="90"/>
      <c r="Y10" s="90"/>
      <c r="Z10" s="90"/>
      <c r="AA10" s="90"/>
    </row>
    <row r="11" spans="1:27" ht="27" customHeight="1">
      <c r="A11" s="401"/>
      <c r="B11" s="402"/>
      <c r="C11" s="404"/>
      <c r="D11" s="106" t="s">
        <v>699</v>
      </c>
      <c r="E11" s="418"/>
      <c r="F11" s="240"/>
      <c r="G11" s="404"/>
      <c r="H11" s="403"/>
      <c r="I11" s="403"/>
      <c r="J11" s="143"/>
      <c r="K11" s="90"/>
      <c r="L11" s="90"/>
      <c r="M11" s="90"/>
      <c r="N11" s="90"/>
      <c r="O11" s="90"/>
      <c r="P11" s="90"/>
      <c r="Q11" s="90"/>
      <c r="R11" s="90"/>
      <c r="S11" s="90"/>
      <c r="T11" s="90"/>
      <c r="U11" s="90"/>
      <c r="V11" s="90"/>
      <c r="W11" s="90"/>
      <c r="X11" s="90"/>
      <c r="Y11" s="90"/>
      <c r="Z11" s="90"/>
      <c r="AA11" s="90"/>
    </row>
    <row r="12" spans="1:27" ht="27" customHeight="1">
      <c r="A12" s="401"/>
      <c r="B12" s="402"/>
      <c r="C12" s="404"/>
      <c r="D12" s="106" t="s">
        <v>700</v>
      </c>
      <c r="E12" s="420"/>
      <c r="F12" s="240"/>
      <c r="G12" s="404"/>
      <c r="H12" s="403"/>
      <c r="I12" s="403"/>
      <c r="J12" s="143"/>
      <c r="K12" s="90"/>
      <c r="L12" s="90"/>
      <c r="M12" s="90"/>
      <c r="N12" s="90"/>
      <c r="O12" s="90"/>
      <c r="P12" s="90"/>
      <c r="Q12" s="90"/>
      <c r="R12" s="90"/>
      <c r="S12" s="90"/>
      <c r="T12" s="90"/>
      <c r="U12" s="90"/>
      <c r="V12" s="90"/>
      <c r="W12" s="90"/>
      <c r="X12" s="90"/>
      <c r="Y12" s="90"/>
      <c r="Z12" s="90"/>
      <c r="AA12" s="90"/>
    </row>
    <row r="13" spans="1:27" ht="40.5" customHeight="1">
      <c r="A13" s="401"/>
      <c r="B13" s="402"/>
      <c r="C13" s="404"/>
      <c r="D13" s="241" t="s">
        <v>701</v>
      </c>
      <c r="E13" s="116"/>
      <c r="F13" s="240"/>
      <c r="G13" s="404"/>
      <c r="H13" s="403"/>
      <c r="I13" s="403"/>
      <c r="J13" s="143"/>
      <c r="K13" s="90"/>
      <c r="L13" s="90"/>
      <c r="M13" s="90"/>
      <c r="N13" s="90"/>
      <c r="O13" s="90"/>
      <c r="P13" s="90"/>
      <c r="Q13" s="90"/>
      <c r="R13" s="90"/>
      <c r="S13" s="90"/>
      <c r="T13" s="90"/>
      <c r="U13" s="90"/>
      <c r="V13" s="90"/>
      <c r="W13" s="90"/>
      <c r="X13" s="90"/>
      <c r="Y13" s="90"/>
      <c r="Z13" s="90"/>
      <c r="AA13" s="90"/>
    </row>
    <row r="14" spans="1:27" ht="27" customHeight="1">
      <c r="A14" s="401"/>
      <c r="B14" s="402"/>
      <c r="C14" s="405"/>
      <c r="D14" s="241" t="s">
        <v>702</v>
      </c>
      <c r="E14" s="116"/>
      <c r="F14" s="240"/>
      <c r="G14" s="404"/>
      <c r="H14" s="403"/>
      <c r="I14" s="403"/>
      <c r="J14" s="143"/>
      <c r="K14" s="90"/>
      <c r="L14" s="90"/>
      <c r="M14" s="90"/>
      <c r="N14" s="90"/>
      <c r="O14" s="90"/>
      <c r="P14" s="90"/>
      <c r="Q14" s="90"/>
      <c r="R14" s="90"/>
      <c r="S14" s="90"/>
      <c r="T14" s="90"/>
      <c r="U14" s="90"/>
      <c r="V14" s="90"/>
      <c r="W14" s="90"/>
      <c r="X14" s="90"/>
      <c r="Y14" s="90"/>
      <c r="Z14" s="90"/>
      <c r="AA14" s="90"/>
    </row>
    <row r="15" spans="1:27">
      <c r="A15" s="401"/>
      <c r="B15" s="402"/>
      <c r="C15" s="278" t="s">
        <v>106</v>
      </c>
      <c r="D15" s="421"/>
      <c r="E15" s="117"/>
      <c r="F15" s="216"/>
      <c r="G15" s="404"/>
      <c r="H15" s="403"/>
      <c r="I15" s="403"/>
      <c r="J15" s="143"/>
      <c r="K15" s="90"/>
      <c r="L15" s="90"/>
      <c r="M15" s="90"/>
      <c r="N15" s="90"/>
      <c r="O15" s="90"/>
      <c r="P15" s="90"/>
      <c r="Q15" s="90"/>
      <c r="R15" s="90"/>
      <c r="S15" s="90"/>
      <c r="T15" s="90"/>
      <c r="U15" s="90"/>
      <c r="V15" s="90"/>
      <c r="W15" s="90"/>
      <c r="X15" s="90"/>
      <c r="Y15" s="90"/>
      <c r="Z15" s="90"/>
      <c r="AA15" s="90"/>
    </row>
    <row r="16" spans="1:27" ht="27.75" customHeight="1">
      <c r="A16" s="401"/>
      <c r="B16" s="402"/>
      <c r="C16" s="281"/>
      <c r="D16" s="228" t="s">
        <v>703</v>
      </c>
      <c r="E16" s="185"/>
      <c r="F16" s="216"/>
      <c r="G16" s="404"/>
      <c r="H16" s="403"/>
      <c r="I16" s="403"/>
      <c r="J16" s="143"/>
      <c r="K16" s="90"/>
      <c r="L16" s="90"/>
      <c r="M16" s="90"/>
      <c r="N16" s="90"/>
      <c r="O16" s="90"/>
      <c r="P16" s="90"/>
      <c r="Q16" s="90"/>
      <c r="R16" s="90"/>
      <c r="S16" s="90"/>
      <c r="T16" s="90"/>
      <c r="U16" s="90"/>
      <c r="V16" s="90"/>
      <c r="W16" s="90"/>
      <c r="X16" s="90"/>
      <c r="Y16" s="90"/>
      <c r="Z16" s="90"/>
      <c r="AA16" s="90"/>
    </row>
    <row r="17" spans="1:27" ht="41.25" customHeight="1">
      <c r="A17" s="401"/>
      <c r="B17" s="406"/>
      <c r="C17" s="405"/>
      <c r="D17" s="92" t="s">
        <v>704</v>
      </c>
      <c r="E17" s="149" t="s">
        <v>110</v>
      </c>
      <c r="F17" s="242" t="s">
        <v>110</v>
      </c>
      <c r="G17" s="404"/>
      <c r="H17" s="403"/>
      <c r="I17" s="403"/>
      <c r="J17" s="143"/>
      <c r="K17" s="90"/>
      <c r="L17" s="90"/>
      <c r="M17" s="90"/>
      <c r="N17" s="90"/>
      <c r="O17" s="90"/>
      <c r="P17" s="90"/>
      <c r="Q17" s="90"/>
      <c r="R17" s="90"/>
      <c r="S17" s="90"/>
      <c r="T17" s="90"/>
      <c r="U17" s="90"/>
      <c r="V17" s="90"/>
      <c r="W17" s="90"/>
      <c r="X17" s="90"/>
      <c r="Y17" s="90"/>
      <c r="Z17" s="90"/>
      <c r="AA17" s="90"/>
    </row>
    <row r="18" spans="1:27" ht="16.5" customHeight="1">
      <c r="A18" s="401"/>
      <c r="B18" s="279" t="s">
        <v>705</v>
      </c>
      <c r="C18" s="280" t="s">
        <v>101</v>
      </c>
      <c r="D18" s="407"/>
      <c r="E18" s="280"/>
      <c r="F18" s="407"/>
      <c r="G18" s="99"/>
      <c r="H18" s="99"/>
      <c r="I18" s="99"/>
      <c r="J18" s="17"/>
      <c r="K18" s="17"/>
      <c r="L18" s="17"/>
      <c r="M18" s="17"/>
      <c r="N18" s="17"/>
      <c r="O18" s="17"/>
      <c r="P18" s="17"/>
      <c r="Q18" s="17"/>
      <c r="R18" s="17"/>
      <c r="S18" s="17"/>
      <c r="T18" s="17"/>
      <c r="U18" s="17"/>
      <c r="V18" s="17"/>
      <c r="W18" s="17"/>
      <c r="X18" s="17"/>
      <c r="Y18" s="17"/>
      <c r="Z18" s="17"/>
      <c r="AA18" s="17"/>
    </row>
    <row r="19" spans="1:27" ht="27" customHeight="1">
      <c r="A19" s="401"/>
      <c r="B19" s="402"/>
      <c r="C19" s="281"/>
      <c r="D19" s="96" t="s">
        <v>706</v>
      </c>
      <c r="E19" s="303" t="s">
        <v>112</v>
      </c>
      <c r="F19" s="408"/>
      <c r="G19" s="291"/>
      <c r="H19" s="291"/>
      <c r="I19" s="291"/>
      <c r="J19" s="17"/>
      <c r="K19" s="17"/>
      <c r="L19" s="17"/>
      <c r="M19" s="17"/>
      <c r="N19" s="17"/>
      <c r="O19" s="17"/>
      <c r="P19" s="17"/>
      <c r="Q19" s="17"/>
      <c r="R19" s="17"/>
      <c r="S19" s="17"/>
      <c r="T19" s="17"/>
      <c r="U19" s="17"/>
      <c r="V19" s="17"/>
      <c r="W19" s="17"/>
      <c r="X19" s="17"/>
      <c r="Y19" s="17"/>
      <c r="Z19" s="17"/>
      <c r="AA19" s="17"/>
    </row>
    <row r="20" spans="1:27" ht="27" customHeight="1">
      <c r="A20" s="401"/>
      <c r="B20" s="402"/>
      <c r="C20" s="404"/>
      <c r="D20" s="243" t="s">
        <v>707</v>
      </c>
      <c r="E20" s="315" t="s">
        <v>112</v>
      </c>
      <c r="F20" s="408"/>
      <c r="G20" s="403"/>
      <c r="H20" s="403"/>
      <c r="I20" s="403"/>
      <c r="J20" s="17"/>
      <c r="K20" s="17"/>
      <c r="L20" s="17"/>
      <c r="M20" s="17"/>
      <c r="N20" s="17"/>
      <c r="O20" s="17"/>
      <c r="P20" s="17"/>
      <c r="Q20" s="17"/>
      <c r="R20" s="17"/>
      <c r="S20" s="17"/>
      <c r="T20" s="17"/>
      <c r="U20" s="17"/>
      <c r="V20" s="17"/>
      <c r="W20" s="17"/>
      <c r="X20" s="17"/>
      <c r="Y20" s="17"/>
      <c r="Z20" s="17"/>
      <c r="AA20" s="17"/>
    </row>
    <row r="21" spans="1:27" ht="27.75" customHeight="1">
      <c r="A21" s="401"/>
      <c r="B21" s="402"/>
      <c r="C21" s="404"/>
      <c r="D21" s="243" t="s">
        <v>708</v>
      </c>
      <c r="E21" s="315" t="s">
        <v>112</v>
      </c>
      <c r="F21" s="408"/>
      <c r="G21" s="403"/>
      <c r="H21" s="403"/>
      <c r="I21" s="403"/>
      <c r="J21" s="17"/>
      <c r="K21" s="17"/>
      <c r="L21" s="17"/>
      <c r="M21" s="17"/>
      <c r="N21" s="17"/>
      <c r="O21" s="17"/>
      <c r="P21" s="17"/>
      <c r="Q21" s="17"/>
      <c r="R21" s="17"/>
      <c r="S21" s="17"/>
      <c r="T21" s="17"/>
      <c r="U21" s="17"/>
      <c r="V21" s="17"/>
      <c r="W21" s="17"/>
      <c r="X21" s="17"/>
      <c r="Y21" s="17"/>
      <c r="Z21" s="17"/>
      <c r="AA21" s="17"/>
    </row>
    <row r="22" spans="1:27" ht="27.75" customHeight="1">
      <c r="A22" s="401"/>
      <c r="B22" s="402"/>
      <c r="C22" s="405"/>
      <c r="D22" s="92" t="s">
        <v>709</v>
      </c>
      <c r="E22" s="316" t="s">
        <v>112</v>
      </c>
      <c r="F22" s="426"/>
      <c r="G22" s="403"/>
      <c r="H22" s="403"/>
      <c r="I22" s="403"/>
      <c r="J22" s="17"/>
      <c r="K22" s="17"/>
      <c r="L22" s="17"/>
      <c r="M22" s="17"/>
      <c r="N22" s="17"/>
      <c r="O22" s="17"/>
      <c r="P22" s="17"/>
      <c r="Q22" s="17"/>
      <c r="R22" s="17"/>
      <c r="S22" s="17"/>
      <c r="T22" s="17"/>
      <c r="U22" s="17"/>
      <c r="V22" s="17"/>
      <c r="W22" s="17"/>
      <c r="X22" s="17"/>
      <c r="Y22" s="17"/>
      <c r="Z22" s="17"/>
      <c r="AA22" s="17"/>
    </row>
    <row r="23" spans="1:27" ht="15.75" customHeight="1">
      <c r="A23" s="401"/>
      <c r="B23" s="402"/>
      <c r="C23" s="278" t="s">
        <v>106</v>
      </c>
      <c r="D23" s="409"/>
      <c r="E23" s="278"/>
      <c r="F23" s="409"/>
      <c r="G23" s="403"/>
      <c r="H23" s="403"/>
      <c r="I23" s="403"/>
      <c r="J23" s="17"/>
      <c r="K23" s="17"/>
      <c r="L23" s="17"/>
      <c r="M23" s="17"/>
      <c r="N23" s="17"/>
      <c r="O23" s="17"/>
      <c r="P23" s="17"/>
      <c r="Q23" s="17"/>
      <c r="R23" s="17"/>
      <c r="S23" s="17"/>
      <c r="T23" s="17"/>
      <c r="U23" s="17"/>
      <c r="V23" s="17"/>
      <c r="W23" s="17"/>
      <c r="X23" s="17"/>
      <c r="Y23" s="17"/>
      <c r="Z23" s="17"/>
      <c r="AA23" s="17"/>
    </row>
    <row r="24" spans="1:27" ht="28.5" customHeight="1">
      <c r="A24" s="401"/>
      <c r="B24" s="402"/>
      <c r="C24" s="281"/>
      <c r="D24" s="92" t="s">
        <v>710</v>
      </c>
      <c r="E24" s="164"/>
      <c r="F24" s="164"/>
      <c r="G24" s="403"/>
      <c r="H24" s="403"/>
      <c r="I24" s="403"/>
      <c r="J24" s="17"/>
      <c r="K24" s="17"/>
      <c r="L24" s="17"/>
      <c r="M24" s="17"/>
      <c r="N24" s="17"/>
      <c r="O24" s="17"/>
      <c r="P24" s="17"/>
      <c r="Q24" s="17"/>
      <c r="R24" s="17"/>
      <c r="S24" s="17"/>
      <c r="T24" s="17"/>
      <c r="U24" s="17"/>
      <c r="V24" s="17"/>
      <c r="W24" s="17"/>
      <c r="X24" s="17"/>
      <c r="Y24" s="17"/>
      <c r="Z24" s="17"/>
      <c r="AA24" s="17"/>
    </row>
    <row r="25" spans="1:27" ht="40.5" customHeight="1">
      <c r="A25" s="401"/>
      <c r="B25" s="406"/>
      <c r="C25" s="404"/>
      <c r="D25" s="92" t="s">
        <v>711</v>
      </c>
      <c r="E25" s="303" t="s">
        <v>112</v>
      </c>
      <c r="F25" s="408"/>
      <c r="G25" s="411"/>
      <c r="H25" s="411"/>
      <c r="I25" s="411"/>
      <c r="J25" s="17"/>
      <c r="K25" s="17"/>
      <c r="L25" s="17"/>
      <c r="M25" s="17"/>
      <c r="N25" s="17"/>
      <c r="O25" s="17"/>
      <c r="P25" s="17"/>
      <c r="Q25" s="17"/>
      <c r="R25" s="17"/>
      <c r="S25" s="17"/>
      <c r="T25" s="17"/>
      <c r="U25" s="17"/>
      <c r="V25" s="17"/>
      <c r="W25" s="17"/>
      <c r="X25" s="17"/>
      <c r="Y25" s="17"/>
      <c r="Z25" s="17"/>
      <c r="AA25" s="17"/>
    </row>
    <row r="26" spans="1:27" ht="15.75" customHeight="1">
      <c r="A26" s="401"/>
      <c r="B26" s="317" t="s">
        <v>712</v>
      </c>
      <c r="C26" s="280" t="s">
        <v>101</v>
      </c>
      <c r="D26" s="407"/>
      <c r="E26" s="280"/>
      <c r="F26" s="407"/>
      <c r="G26" s="99"/>
      <c r="H26" s="99"/>
      <c r="I26" s="99"/>
      <c r="J26" s="17"/>
      <c r="K26" s="17"/>
      <c r="L26" s="17"/>
      <c r="M26" s="17"/>
      <c r="N26" s="17"/>
      <c r="O26" s="17"/>
      <c r="P26" s="17"/>
      <c r="Q26" s="17"/>
      <c r="R26" s="17"/>
      <c r="S26" s="17"/>
      <c r="T26" s="17"/>
      <c r="U26" s="17"/>
      <c r="V26" s="17"/>
      <c r="W26" s="17"/>
      <c r="X26" s="17"/>
      <c r="Y26" s="17"/>
      <c r="Z26" s="17"/>
      <c r="AA26" s="17"/>
    </row>
    <row r="27" spans="1:27" ht="40.5" customHeight="1">
      <c r="A27" s="401"/>
      <c r="B27" s="402"/>
      <c r="C27" s="281"/>
      <c r="D27" s="92" t="s">
        <v>713</v>
      </c>
      <c r="E27" s="303" t="s">
        <v>112</v>
      </c>
      <c r="F27" s="408"/>
      <c r="G27" s="294"/>
      <c r="H27" s="291"/>
      <c r="I27" s="291"/>
      <c r="J27" s="17"/>
      <c r="K27" s="17"/>
      <c r="L27" s="17"/>
      <c r="M27" s="17"/>
      <c r="N27" s="17"/>
      <c r="O27" s="17"/>
      <c r="P27" s="17"/>
      <c r="Q27" s="17"/>
      <c r="R27" s="17"/>
      <c r="S27" s="17"/>
      <c r="T27" s="17"/>
      <c r="U27" s="17"/>
      <c r="V27" s="17"/>
      <c r="W27" s="17"/>
      <c r="X27" s="17"/>
      <c r="Y27" s="17"/>
      <c r="Z27" s="17"/>
      <c r="AA27" s="17"/>
    </row>
    <row r="28" spans="1:27" ht="27" customHeight="1">
      <c r="A28" s="401"/>
      <c r="B28" s="402"/>
      <c r="C28" s="404"/>
      <c r="D28" s="92" t="s">
        <v>714</v>
      </c>
      <c r="E28" s="164"/>
      <c r="F28" s="164"/>
      <c r="G28" s="403"/>
      <c r="H28" s="403"/>
      <c r="I28" s="403"/>
      <c r="J28" s="17"/>
      <c r="K28" s="17"/>
      <c r="L28" s="17"/>
      <c r="M28" s="17"/>
      <c r="N28" s="17"/>
      <c r="O28" s="17"/>
      <c r="P28" s="17"/>
      <c r="Q28" s="17"/>
      <c r="R28" s="17"/>
      <c r="S28" s="17"/>
      <c r="T28" s="17"/>
      <c r="U28" s="17"/>
      <c r="V28" s="17"/>
      <c r="W28" s="17"/>
      <c r="X28" s="17"/>
      <c r="Y28" s="17"/>
      <c r="Z28" s="17"/>
      <c r="AA28" s="17"/>
    </row>
    <row r="29" spans="1:27" ht="28.5" customHeight="1">
      <c r="A29" s="401"/>
      <c r="B29" s="402"/>
      <c r="C29" s="404"/>
      <c r="D29" s="92" t="s">
        <v>715</v>
      </c>
      <c r="E29" s="164"/>
      <c r="F29" s="164"/>
      <c r="G29" s="403"/>
      <c r="H29" s="403"/>
      <c r="I29" s="403"/>
      <c r="J29" s="17"/>
      <c r="K29" s="17"/>
      <c r="L29" s="17"/>
      <c r="M29" s="17"/>
      <c r="N29" s="17"/>
      <c r="O29" s="17"/>
      <c r="P29" s="17"/>
      <c r="Q29" s="17"/>
      <c r="R29" s="17"/>
      <c r="S29" s="17"/>
      <c r="T29" s="17"/>
      <c r="U29" s="17"/>
      <c r="V29" s="17"/>
      <c r="W29" s="17"/>
      <c r="X29" s="17"/>
      <c r="Y29" s="17"/>
      <c r="Z29" s="17"/>
      <c r="AA29" s="17"/>
    </row>
    <row r="30" spans="1:27" ht="29.25" customHeight="1">
      <c r="A30" s="401"/>
      <c r="B30" s="402"/>
      <c r="C30" s="404"/>
      <c r="D30" s="92" t="s">
        <v>716</v>
      </c>
      <c r="E30" s="164"/>
      <c r="F30" s="164"/>
      <c r="G30" s="403"/>
      <c r="H30" s="403"/>
      <c r="I30" s="403"/>
      <c r="J30" s="17"/>
      <c r="K30" s="17"/>
      <c r="L30" s="17"/>
      <c r="M30" s="17"/>
      <c r="N30" s="17"/>
      <c r="O30" s="17"/>
      <c r="P30" s="17"/>
      <c r="Q30" s="17"/>
      <c r="R30" s="17"/>
      <c r="S30" s="17"/>
      <c r="T30" s="17"/>
      <c r="U30" s="17"/>
      <c r="V30" s="17"/>
      <c r="W30" s="17"/>
      <c r="X30" s="17"/>
      <c r="Y30" s="17"/>
      <c r="Z30" s="17"/>
      <c r="AA30" s="17"/>
    </row>
    <row r="31" spans="1:27" ht="15.75" customHeight="1">
      <c r="A31" s="401"/>
      <c r="B31" s="402"/>
      <c r="C31" s="278" t="s">
        <v>106</v>
      </c>
      <c r="D31" s="409"/>
      <c r="E31" s="278"/>
      <c r="F31" s="409"/>
      <c r="G31" s="403"/>
      <c r="H31" s="403"/>
      <c r="I31" s="403"/>
      <c r="J31" s="17"/>
      <c r="K31" s="17"/>
      <c r="L31" s="17"/>
      <c r="M31" s="17"/>
      <c r="N31" s="17"/>
      <c r="O31" s="17"/>
      <c r="P31" s="17"/>
      <c r="Q31" s="17"/>
      <c r="R31" s="17"/>
      <c r="S31" s="17"/>
      <c r="T31" s="17"/>
      <c r="U31" s="17"/>
      <c r="V31" s="17"/>
      <c r="W31" s="17"/>
      <c r="X31" s="17"/>
      <c r="Y31" s="17"/>
      <c r="Z31" s="17"/>
      <c r="AA31" s="17"/>
    </row>
    <row r="32" spans="1:27" ht="27" customHeight="1">
      <c r="A32" s="401"/>
      <c r="B32" s="402"/>
      <c r="C32" s="91"/>
      <c r="D32" s="92" t="s">
        <v>717</v>
      </c>
      <c r="E32" s="305" t="s">
        <v>112</v>
      </c>
      <c r="F32" s="408"/>
      <c r="G32" s="403"/>
      <c r="H32" s="411"/>
      <c r="I32" s="411"/>
      <c r="J32" s="17"/>
      <c r="K32" s="17"/>
      <c r="L32" s="17"/>
      <c r="M32" s="17"/>
      <c r="N32" s="17"/>
      <c r="O32" s="17"/>
      <c r="P32" s="17"/>
      <c r="Q32" s="17"/>
      <c r="R32" s="17"/>
      <c r="S32" s="17"/>
      <c r="T32" s="17"/>
      <c r="U32" s="17"/>
      <c r="V32" s="17"/>
      <c r="W32" s="17"/>
      <c r="X32" s="17"/>
      <c r="Y32" s="17"/>
      <c r="Z32" s="17"/>
      <c r="AA32" s="17"/>
    </row>
    <row r="33" spans="1:27" ht="15.75" customHeight="1">
      <c r="A33" s="401"/>
      <c r="B33" s="279" t="s">
        <v>718</v>
      </c>
      <c r="C33" s="280" t="s">
        <v>101</v>
      </c>
      <c r="D33" s="407"/>
      <c r="E33" s="168"/>
      <c r="F33" s="168"/>
      <c r="G33" s="99"/>
      <c r="H33" s="99"/>
      <c r="I33" s="99"/>
      <c r="J33" s="17"/>
      <c r="K33" s="17"/>
      <c r="L33" s="17"/>
      <c r="M33" s="17"/>
      <c r="N33" s="17"/>
      <c r="O33" s="17"/>
      <c r="P33" s="17"/>
      <c r="Q33" s="17"/>
      <c r="R33" s="17"/>
      <c r="S33" s="17"/>
      <c r="T33" s="17"/>
      <c r="U33" s="17"/>
      <c r="V33" s="17"/>
      <c r="W33" s="17"/>
      <c r="X33" s="17"/>
      <c r="Y33" s="17"/>
      <c r="Z33" s="17"/>
      <c r="AA33" s="17"/>
    </row>
    <row r="34" spans="1:27" ht="30" customHeight="1">
      <c r="A34" s="401"/>
      <c r="B34" s="402"/>
      <c r="C34" s="281"/>
      <c r="D34" s="92" t="s">
        <v>719</v>
      </c>
      <c r="E34" s="168"/>
      <c r="F34" s="168"/>
      <c r="G34" s="294"/>
      <c r="H34" s="294"/>
      <c r="I34" s="294"/>
      <c r="J34" s="17"/>
      <c r="K34" s="17"/>
      <c r="L34" s="17"/>
      <c r="M34" s="17"/>
      <c r="N34" s="17"/>
      <c r="O34" s="17"/>
      <c r="P34" s="17"/>
      <c r="Q34" s="17"/>
      <c r="R34" s="17"/>
      <c r="S34" s="17"/>
      <c r="T34" s="17"/>
      <c r="U34" s="17"/>
      <c r="V34" s="17"/>
      <c r="W34" s="17"/>
      <c r="X34" s="17"/>
      <c r="Y34" s="17"/>
      <c r="Z34" s="17"/>
      <c r="AA34" s="17"/>
    </row>
    <row r="35" spans="1:27" ht="29.25" customHeight="1">
      <c r="A35" s="401"/>
      <c r="B35" s="402"/>
      <c r="C35" s="404"/>
      <c r="D35" s="92" t="s">
        <v>720</v>
      </c>
      <c r="E35" s="168"/>
      <c r="F35" s="168"/>
      <c r="G35" s="403"/>
      <c r="H35" s="403"/>
      <c r="I35" s="403"/>
      <c r="J35" s="17"/>
      <c r="K35" s="17"/>
      <c r="L35" s="17"/>
      <c r="M35" s="17"/>
      <c r="N35" s="17"/>
      <c r="O35" s="17"/>
      <c r="P35" s="17"/>
      <c r="Q35" s="17"/>
      <c r="R35" s="17"/>
      <c r="S35" s="17"/>
      <c r="T35" s="17"/>
      <c r="U35" s="17"/>
      <c r="V35" s="17"/>
      <c r="W35" s="17"/>
      <c r="X35" s="17"/>
      <c r="Y35" s="17"/>
      <c r="Z35" s="17"/>
      <c r="AA35" s="17"/>
    </row>
    <row r="36" spans="1:27" ht="28.5" customHeight="1">
      <c r="A36" s="401"/>
      <c r="B36" s="402"/>
      <c r="C36" s="404"/>
      <c r="D36" s="92" t="s">
        <v>721</v>
      </c>
      <c r="E36" s="168"/>
      <c r="F36" s="168"/>
      <c r="G36" s="403"/>
      <c r="H36" s="403"/>
      <c r="I36" s="403"/>
      <c r="J36" s="17"/>
      <c r="K36" s="17"/>
      <c r="L36" s="17"/>
      <c r="M36" s="17"/>
      <c r="N36" s="17"/>
      <c r="O36" s="17"/>
      <c r="P36" s="17"/>
      <c r="Q36" s="17"/>
      <c r="R36" s="17"/>
      <c r="S36" s="17"/>
      <c r="T36" s="17"/>
      <c r="U36" s="17"/>
      <c r="V36" s="17"/>
      <c r="W36" s="17"/>
      <c r="X36" s="17"/>
      <c r="Y36" s="17"/>
      <c r="Z36" s="17"/>
      <c r="AA36" s="17"/>
    </row>
    <row r="37" spans="1:27">
      <c r="A37" s="401"/>
      <c r="B37" s="402"/>
      <c r="C37" s="278" t="s">
        <v>106</v>
      </c>
      <c r="D37" s="409"/>
      <c r="E37" s="168"/>
      <c r="F37" s="168"/>
      <c r="G37" s="403"/>
      <c r="H37" s="403"/>
      <c r="I37" s="403"/>
      <c r="J37" s="17"/>
      <c r="K37" s="17"/>
      <c r="L37" s="17"/>
      <c r="M37" s="17"/>
      <c r="N37" s="17"/>
      <c r="O37" s="17"/>
      <c r="P37" s="17"/>
      <c r="Q37" s="17"/>
      <c r="R37" s="17"/>
      <c r="S37" s="17"/>
      <c r="T37" s="17"/>
      <c r="U37" s="17"/>
      <c r="V37" s="17"/>
      <c r="W37" s="17"/>
      <c r="X37" s="17"/>
      <c r="Y37" s="17"/>
      <c r="Z37" s="17"/>
      <c r="AA37" s="17"/>
    </row>
    <row r="38" spans="1:27" ht="29.25" customHeight="1">
      <c r="A38" s="413"/>
      <c r="B38" s="427"/>
      <c r="C38" s="91"/>
      <c r="D38" s="92" t="s">
        <v>722</v>
      </c>
      <c r="E38" s="168"/>
      <c r="F38" s="168"/>
      <c r="G38" s="403"/>
      <c r="H38" s="403"/>
      <c r="I38" s="403"/>
      <c r="J38" s="17"/>
      <c r="K38" s="17"/>
      <c r="L38" s="17"/>
      <c r="M38" s="17"/>
      <c r="N38" s="17"/>
      <c r="O38" s="17"/>
      <c r="P38" s="17"/>
      <c r="Q38" s="17"/>
      <c r="R38" s="17"/>
      <c r="S38" s="17"/>
      <c r="T38" s="17"/>
      <c r="U38" s="17"/>
      <c r="V38" s="17"/>
      <c r="W38" s="17"/>
      <c r="X38" s="17"/>
      <c r="Y38" s="17"/>
      <c r="Z38" s="17"/>
      <c r="AA38" s="17"/>
    </row>
    <row r="39" spans="1:27" ht="15.75" customHeight="1">
      <c r="A39" s="333" t="s">
        <v>723</v>
      </c>
      <c r="B39" s="286" t="s">
        <v>724</v>
      </c>
      <c r="C39" s="280" t="s">
        <v>101</v>
      </c>
      <c r="D39" s="407"/>
      <c r="E39" s="280"/>
      <c r="F39" s="407"/>
      <c r="G39" s="99"/>
      <c r="H39" s="99"/>
      <c r="I39" s="99"/>
      <c r="J39" s="17"/>
      <c r="K39" s="17"/>
      <c r="L39" s="17"/>
      <c r="M39" s="17"/>
      <c r="N39" s="17"/>
      <c r="O39" s="17"/>
      <c r="P39" s="17"/>
      <c r="Q39" s="17"/>
      <c r="R39" s="17"/>
      <c r="S39" s="17"/>
      <c r="T39" s="17"/>
      <c r="U39" s="17"/>
      <c r="V39" s="17"/>
      <c r="W39" s="17"/>
      <c r="X39" s="17"/>
      <c r="Y39" s="17"/>
      <c r="Z39" s="17"/>
      <c r="AA39" s="17"/>
    </row>
    <row r="40" spans="1:27" ht="29.25" customHeight="1">
      <c r="A40" s="401"/>
      <c r="B40" s="402"/>
      <c r="C40" s="281"/>
      <c r="D40" s="126" t="s">
        <v>725</v>
      </c>
      <c r="E40" s="303" t="s">
        <v>112</v>
      </c>
      <c r="F40" s="408"/>
      <c r="G40" s="291"/>
      <c r="H40" s="291"/>
      <c r="I40" s="291"/>
      <c r="J40" s="17"/>
      <c r="K40" s="17"/>
      <c r="L40" s="17"/>
      <c r="M40" s="17"/>
      <c r="N40" s="17"/>
      <c r="O40" s="17"/>
      <c r="P40" s="17"/>
      <c r="Q40" s="17"/>
      <c r="R40" s="17"/>
      <c r="S40" s="17"/>
      <c r="T40" s="17"/>
      <c r="U40" s="17"/>
      <c r="V40" s="17"/>
      <c r="W40" s="17"/>
      <c r="X40" s="17"/>
      <c r="Y40" s="17"/>
      <c r="Z40" s="17"/>
      <c r="AA40" s="17"/>
    </row>
    <row r="41" spans="1:27" ht="27" customHeight="1">
      <c r="A41" s="401"/>
      <c r="B41" s="402"/>
      <c r="C41" s="404"/>
      <c r="D41" s="126" t="s">
        <v>726</v>
      </c>
      <c r="E41" s="303" t="s">
        <v>112</v>
      </c>
      <c r="F41" s="408"/>
      <c r="G41" s="403"/>
      <c r="H41" s="403"/>
      <c r="I41" s="403"/>
      <c r="J41" s="17"/>
      <c r="K41" s="17"/>
      <c r="L41" s="17"/>
      <c r="M41" s="17"/>
      <c r="N41" s="17"/>
      <c r="O41" s="17"/>
      <c r="P41" s="17"/>
      <c r="Q41" s="17"/>
      <c r="R41" s="17"/>
      <c r="S41" s="17"/>
      <c r="T41" s="17"/>
      <c r="U41" s="17"/>
      <c r="V41" s="17"/>
      <c r="W41" s="17"/>
      <c r="X41" s="17"/>
      <c r="Y41" s="17"/>
      <c r="Z41" s="17"/>
      <c r="AA41" s="17"/>
    </row>
    <row r="42" spans="1:27" ht="27" customHeight="1">
      <c r="A42" s="401"/>
      <c r="B42" s="402"/>
      <c r="C42" s="404"/>
      <c r="D42" s="126" t="s">
        <v>727</v>
      </c>
      <c r="E42" s="168"/>
      <c r="F42" s="168"/>
      <c r="G42" s="403"/>
      <c r="H42" s="403"/>
      <c r="I42" s="403"/>
      <c r="J42" s="17"/>
      <c r="K42" s="17"/>
      <c r="L42" s="17"/>
      <c r="M42" s="17"/>
      <c r="N42" s="17"/>
      <c r="O42" s="17"/>
      <c r="P42" s="17"/>
      <c r="Q42" s="17"/>
      <c r="R42" s="17"/>
      <c r="S42" s="17"/>
      <c r="T42" s="17"/>
      <c r="U42" s="17"/>
      <c r="V42" s="17"/>
      <c r="W42" s="17"/>
      <c r="X42" s="17"/>
      <c r="Y42" s="17"/>
      <c r="Z42" s="17"/>
      <c r="AA42" s="17"/>
    </row>
    <row r="43" spans="1:27" ht="27.75" customHeight="1">
      <c r="A43" s="401"/>
      <c r="B43" s="402"/>
      <c r="C43" s="404"/>
      <c r="D43" s="126" t="s">
        <v>728</v>
      </c>
      <c r="E43" s="168"/>
      <c r="F43" s="168"/>
      <c r="G43" s="403"/>
      <c r="H43" s="403"/>
      <c r="I43" s="403"/>
      <c r="J43" s="17"/>
      <c r="K43" s="17"/>
      <c r="L43" s="17"/>
      <c r="M43" s="17"/>
      <c r="N43" s="17"/>
      <c r="O43" s="17"/>
      <c r="P43" s="17"/>
      <c r="Q43" s="17"/>
      <c r="R43" s="17"/>
      <c r="S43" s="17"/>
      <c r="T43" s="17"/>
      <c r="U43" s="17"/>
      <c r="V43" s="17"/>
      <c r="W43" s="17"/>
      <c r="X43" s="17"/>
      <c r="Y43" s="17"/>
      <c r="Z43" s="17"/>
      <c r="AA43" s="17"/>
    </row>
    <row r="44" spans="1:27" ht="16.5" customHeight="1">
      <c r="A44" s="401"/>
      <c r="B44" s="402"/>
      <c r="C44" s="404"/>
      <c r="D44" s="126" t="s">
        <v>729</v>
      </c>
      <c r="E44" s="168"/>
      <c r="F44" s="168"/>
      <c r="G44" s="403"/>
      <c r="H44" s="403"/>
      <c r="I44" s="403"/>
      <c r="J44" s="17"/>
      <c r="K44" s="17"/>
      <c r="L44" s="17"/>
      <c r="M44" s="17"/>
      <c r="N44" s="17"/>
      <c r="O44" s="17"/>
      <c r="P44" s="17"/>
      <c r="Q44" s="17"/>
      <c r="R44" s="17"/>
      <c r="S44" s="17"/>
      <c r="T44" s="17"/>
      <c r="U44" s="17"/>
      <c r="V44" s="17"/>
      <c r="W44" s="17"/>
      <c r="X44" s="17"/>
      <c r="Y44" s="17"/>
      <c r="Z44" s="17"/>
      <c r="AA44" s="17"/>
    </row>
    <row r="45" spans="1:27" ht="29.25" customHeight="1">
      <c r="A45" s="401"/>
      <c r="B45" s="402"/>
      <c r="C45" s="404"/>
      <c r="D45" s="126" t="s">
        <v>730</v>
      </c>
      <c r="E45" s="168"/>
      <c r="F45" s="168"/>
      <c r="G45" s="403"/>
      <c r="H45" s="403"/>
      <c r="I45" s="403"/>
      <c r="J45" s="17"/>
      <c r="K45" s="17"/>
      <c r="L45" s="17"/>
      <c r="M45" s="17"/>
      <c r="N45" s="17"/>
      <c r="O45" s="17"/>
      <c r="P45" s="17"/>
      <c r="Q45" s="17"/>
      <c r="R45" s="17"/>
      <c r="S45" s="17"/>
      <c r="T45" s="17"/>
      <c r="U45" s="17"/>
      <c r="V45" s="17"/>
      <c r="W45" s="17"/>
      <c r="X45" s="17"/>
      <c r="Y45" s="17"/>
      <c r="Z45" s="17"/>
      <c r="AA45" s="17"/>
    </row>
    <row r="46" spans="1:27" ht="16.5" customHeight="1">
      <c r="A46" s="401"/>
      <c r="B46" s="402"/>
      <c r="C46" s="404"/>
      <c r="D46" s="126" t="s">
        <v>731</v>
      </c>
      <c r="E46" s="168"/>
      <c r="F46" s="168"/>
      <c r="G46" s="403"/>
      <c r="H46" s="403"/>
      <c r="I46" s="403"/>
      <c r="J46" s="17"/>
      <c r="K46" s="17"/>
      <c r="L46" s="17"/>
      <c r="M46" s="17"/>
      <c r="N46" s="17"/>
      <c r="O46" s="17"/>
      <c r="P46" s="17"/>
      <c r="Q46" s="17"/>
      <c r="R46" s="17"/>
      <c r="S46" s="17"/>
      <c r="T46" s="17"/>
      <c r="U46" s="17"/>
      <c r="V46" s="17"/>
      <c r="W46" s="17"/>
      <c r="X46" s="17"/>
      <c r="Y46" s="17"/>
      <c r="Z46" s="17"/>
      <c r="AA46" s="17"/>
    </row>
    <row r="47" spans="1:27" ht="15.75" customHeight="1">
      <c r="A47" s="401"/>
      <c r="B47" s="402"/>
      <c r="C47" s="278" t="s">
        <v>106</v>
      </c>
      <c r="D47" s="409"/>
      <c r="E47" s="168"/>
      <c r="F47" s="168"/>
      <c r="G47" s="403"/>
      <c r="H47" s="403"/>
      <c r="I47" s="403"/>
      <c r="J47" s="17"/>
      <c r="K47" s="17"/>
      <c r="L47" s="17"/>
      <c r="M47" s="17"/>
      <c r="N47" s="17"/>
      <c r="O47" s="17"/>
      <c r="P47" s="17"/>
      <c r="Q47" s="17"/>
      <c r="R47" s="17"/>
      <c r="S47" s="17"/>
      <c r="T47" s="17"/>
      <c r="U47" s="17"/>
      <c r="V47" s="17"/>
      <c r="W47" s="17"/>
      <c r="X47" s="17"/>
      <c r="Y47" s="17"/>
      <c r="Z47" s="17"/>
      <c r="AA47" s="17"/>
    </row>
    <row r="48" spans="1:27" ht="28.5" customHeight="1">
      <c r="A48" s="401"/>
      <c r="B48" s="406"/>
      <c r="C48" s="91"/>
      <c r="D48" s="126" t="s">
        <v>732</v>
      </c>
      <c r="E48" s="168"/>
      <c r="F48" s="168"/>
      <c r="G48" s="411"/>
      <c r="H48" s="411"/>
      <c r="I48" s="411"/>
      <c r="J48" s="17"/>
      <c r="K48" s="17"/>
      <c r="L48" s="17"/>
      <c r="M48" s="17"/>
      <c r="N48" s="17"/>
      <c r="O48" s="17"/>
      <c r="P48" s="17"/>
      <c r="Q48" s="17"/>
      <c r="R48" s="17"/>
      <c r="S48" s="17"/>
      <c r="T48" s="17"/>
      <c r="U48" s="17"/>
      <c r="V48" s="17"/>
      <c r="W48" s="17"/>
      <c r="X48" s="17"/>
      <c r="Y48" s="17"/>
      <c r="Z48" s="17"/>
      <c r="AA48" s="17"/>
    </row>
    <row r="49" spans="1:27" ht="15.75" customHeight="1">
      <c r="A49" s="401"/>
      <c r="B49" s="286" t="s">
        <v>733</v>
      </c>
      <c r="C49" s="280" t="s">
        <v>101</v>
      </c>
      <c r="D49" s="407"/>
      <c r="E49" s="280"/>
      <c r="F49" s="407"/>
      <c r="G49" s="99"/>
      <c r="H49" s="99"/>
      <c r="I49" s="99"/>
      <c r="J49" s="17"/>
      <c r="K49" s="17"/>
      <c r="L49" s="17"/>
      <c r="M49" s="17"/>
      <c r="N49" s="17"/>
      <c r="O49" s="17"/>
      <c r="P49" s="17"/>
      <c r="Q49" s="17"/>
      <c r="R49" s="17"/>
      <c r="S49" s="17"/>
      <c r="T49" s="17"/>
      <c r="U49" s="17"/>
      <c r="V49" s="17"/>
      <c r="W49" s="17"/>
      <c r="X49" s="17"/>
      <c r="Y49" s="17"/>
      <c r="Z49" s="17"/>
      <c r="AA49" s="17"/>
    </row>
    <row r="50" spans="1:27" ht="29.25" customHeight="1">
      <c r="A50" s="401"/>
      <c r="B50" s="402"/>
      <c r="C50" s="91"/>
      <c r="D50" s="126" t="s">
        <v>734</v>
      </c>
      <c r="E50" s="303" t="s">
        <v>112</v>
      </c>
      <c r="F50" s="408"/>
      <c r="G50" s="291"/>
      <c r="H50" s="291"/>
      <c r="I50" s="291"/>
      <c r="J50" s="17"/>
      <c r="K50" s="17"/>
      <c r="L50" s="17"/>
      <c r="M50" s="17"/>
      <c r="N50" s="17"/>
      <c r="O50" s="17"/>
      <c r="P50" s="17"/>
      <c r="Q50" s="17"/>
      <c r="R50" s="17"/>
      <c r="S50" s="17"/>
      <c r="T50" s="17"/>
      <c r="U50" s="17"/>
      <c r="V50" s="17"/>
      <c r="W50" s="17"/>
      <c r="X50" s="17"/>
      <c r="Y50" s="17"/>
      <c r="Z50" s="17"/>
      <c r="AA50" s="17"/>
    </row>
    <row r="51" spans="1:27" ht="15.75" customHeight="1">
      <c r="A51" s="401"/>
      <c r="B51" s="402"/>
      <c r="C51" s="278" t="s">
        <v>106</v>
      </c>
      <c r="D51" s="409"/>
      <c r="E51" s="278"/>
      <c r="F51" s="409"/>
      <c r="G51" s="403"/>
      <c r="H51" s="403"/>
      <c r="I51" s="403"/>
      <c r="J51" s="17"/>
      <c r="K51" s="17"/>
      <c r="L51" s="17"/>
      <c r="M51" s="17"/>
      <c r="N51" s="17"/>
      <c r="O51" s="17"/>
      <c r="P51" s="17"/>
      <c r="Q51" s="17"/>
      <c r="R51" s="17"/>
      <c r="S51" s="17"/>
      <c r="T51" s="17"/>
      <c r="U51" s="17"/>
      <c r="V51" s="17"/>
      <c r="W51" s="17"/>
      <c r="X51" s="17"/>
      <c r="Y51" s="17"/>
      <c r="Z51" s="17"/>
      <c r="AA51" s="17"/>
    </row>
    <row r="52" spans="1:27" ht="29.25" customHeight="1">
      <c r="A52" s="401"/>
      <c r="B52" s="406"/>
      <c r="C52" s="91"/>
      <c r="D52" s="126" t="s">
        <v>735</v>
      </c>
      <c r="E52" s="303" t="s">
        <v>112</v>
      </c>
      <c r="F52" s="408"/>
      <c r="G52" s="411"/>
      <c r="H52" s="411"/>
      <c r="I52" s="411"/>
      <c r="J52" s="17"/>
      <c r="K52" s="17"/>
      <c r="L52" s="17"/>
      <c r="M52" s="17"/>
      <c r="N52" s="17"/>
      <c r="O52" s="17"/>
      <c r="P52" s="17"/>
      <c r="Q52" s="17"/>
      <c r="R52" s="17"/>
      <c r="S52" s="17"/>
      <c r="T52" s="17"/>
      <c r="U52" s="17"/>
      <c r="V52" s="17"/>
      <c r="W52" s="17"/>
      <c r="X52" s="17"/>
      <c r="Y52" s="17"/>
      <c r="Z52" s="17"/>
      <c r="AA52" s="17"/>
    </row>
    <row r="53" spans="1:27" ht="15.75" customHeight="1">
      <c r="A53" s="401"/>
      <c r="B53" s="286" t="s">
        <v>736</v>
      </c>
      <c r="C53" s="280" t="s">
        <v>101</v>
      </c>
      <c r="D53" s="407"/>
      <c r="E53" s="280"/>
      <c r="F53" s="407"/>
      <c r="G53" s="99"/>
      <c r="H53" s="99"/>
      <c r="I53" s="99"/>
      <c r="J53" s="17"/>
      <c r="K53" s="17"/>
      <c r="L53" s="17"/>
      <c r="M53" s="17"/>
      <c r="N53" s="17"/>
      <c r="O53" s="17"/>
      <c r="P53" s="17"/>
      <c r="Q53" s="17"/>
      <c r="R53" s="17"/>
      <c r="S53" s="17"/>
      <c r="T53" s="17"/>
      <c r="U53" s="17"/>
      <c r="V53" s="17"/>
      <c r="W53" s="17"/>
      <c r="X53" s="17"/>
      <c r="Y53" s="17"/>
      <c r="Z53" s="17"/>
      <c r="AA53" s="17"/>
    </row>
    <row r="54" spans="1:27" ht="27.75" customHeight="1">
      <c r="A54" s="401"/>
      <c r="B54" s="402"/>
      <c r="C54" s="300"/>
      <c r="D54" s="199" t="s">
        <v>737</v>
      </c>
      <c r="E54" s="244"/>
      <c r="F54" s="244"/>
      <c r="G54" s="363"/>
      <c r="H54" s="363"/>
      <c r="I54" s="363"/>
      <c r="J54" s="17"/>
      <c r="K54" s="17"/>
      <c r="L54" s="17"/>
      <c r="M54" s="17"/>
      <c r="N54" s="17"/>
      <c r="O54" s="17"/>
      <c r="P54" s="17"/>
      <c r="Q54" s="17"/>
      <c r="R54" s="17"/>
      <c r="S54" s="17"/>
      <c r="T54" s="17"/>
      <c r="U54" s="17"/>
      <c r="V54" s="17"/>
      <c r="W54" s="17"/>
      <c r="X54" s="17"/>
      <c r="Y54" s="17"/>
      <c r="Z54" s="17"/>
      <c r="AA54" s="17"/>
    </row>
    <row r="55" spans="1:27" ht="28.5" customHeight="1">
      <c r="A55" s="401"/>
      <c r="B55" s="402"/>
      <c r="C55" s="404"/>
      <c r="D55" s="199" t="s">
        <v>738</v>
      </c>
      <c r="E55" s="244"/>
      <c r="F55" s="244"/>
      <c r="G55" s="403"/>
      <c r="H55" s="403"/>
      <c r="I55" s="403"/>
      <c r="J55" s="17"/>
      <c r="K55" s="17"/>
      <c r="L55" s="17"/>
      <c r="M55" s="17"/>
      <c r="N55" s="17"/>
      <c r="O55" s="17"/>
      <c r="P55" s="17"/>
      <c r="Q55" s="17"/>
      <c r="R55" s="17"/>
      <c r="S55" s="17"/>
      <c r="T55" s="17"/>
      <c r="U55" s="17"/>
      <c r="V55" s="17"/>
      <c r="W55" s="17"/>
      <c r="X55" s="17"/>
      <c r="Y55" s="17"/>
      <c r="Z55" s="17"/>
      <c r="AA55" s="17"/>
    </row>
    <row r="56" spans="1:27" ht="30" customHeight="1">
      <c r="A56" s="401"/>
      <c r="B56" s="402"/>
      <c r="C56" s="404"/>
      <c r="D56" s="199" t="s">
        <v>739</v>
      </c>
      <c r="E56" s="244"/>
      <c r="F56" s="244"/>
      <c r="G56" s="403"/>
      <c r="H56" s="403"/>
      <c r="I56" s="403"/>
      <c r="J56" s="17"/>
      <c r="K56" s="17"/>
      <c r="L56" s="17"/>
      <c r="M56" s="17"/>
      <c r="N56" s="17"/>
      <c r="O56" s="17"/>
      <c r="P56" s="17"/>
      <c r="Q56" s="17"/>
      <c r="R56" s="17"/>
      <c r="S56" s="17"/>
      <c r="T56" s="17"/>
      <c r="U56" s="17"/>
      <c r="V56" s="17"/>
      <c r="W56" s="17"/>
      <c r="X56" s="17"/>
      <c r="Y56" s="17"/>
      <c r="Z56" s="17"/>
      <c r="AA56" s="17"/>
    </row>
    <row r="57" spans="1:27" ht="15.75" customHeight="1">
      <c r="A57" s="401"/>
      <c r="B57" s="402"/>
      <c r="C57" s="278" t="s">
        <v>106</v>
      </c>
      <c r="D57" s="409"/>
      <c r="E57" s="244"/>
      <c r="F57" s="244"/>
      <c r="G57" s="403"/>
      <c r="H57" s="403"/>
      <c r="I57" s="403"/>
      <c r="J57" s="17"/>
      <c r="K57" s="17"/>
      <c r="L57" s="17"/>
      <c r="M57" s="17"/>
      <c r="N57" s="17"/>
      <c r="O57" s="17"/>
      <c r="P57" s="17"/>
      <c r="Q57" s="17"/>
      <c r="R57" s="17"/>
      <c r="S57" s="17"/>
      <c r="T57" s="17"/>
      <c r="U57" s="17"/>
      <c r="V57" s="17"/>
      <c r="W57" s="17"/>
      <c r="X57" s="17"/>
      <c r="Y57" s="17"/>
      <c r="Z57" s="17"/>
      <c r="AA57" s="17"/>
    </row>
    <row r="58" spans="1:27" ht="29.25" customHeight="1">
      <c r="A58" s="413"/>
      <c r="B58" s="406"/>
      <c r="C58" s="155"/>
      <c r="D58" s="199" t="s">
        <v>740</v>
      </c>
      <c r="E58" s="244"/>
      <c r="F58" s="244"/>
      <c r="G58" s="403"/>
      <c r="H58" s="403"/>
      <c r="I58" s="403"/>
      <c r="J58" s="17"/>
      <c r="K58" s="17"/>
      <c r="L58" s="17"/>
      <c r="M58" s="17"/>
      <c r="N58" s="17"/>
      <c r="O58" s="17"/>
      <c r="P58" s="17"/>
      <c r="Q58" s="17"/>
      <c r="R58" s="17"/>
      <c r="S58" s="17"/>
      <c r="T58" s="17"/>
      <c r="U58" s="17"/>
      <c r="V58" s="17"/>
      <c r="W58" s="17"/>
      <c r="X58" s="17"/>
      <c r="Y58" s="17"/>
      <c r="Z58" s="17"/>
      <c r="AA58" s="17"/>
    </row>
    <row r="59" spans="1:27">
      <c r="A59" s="285" t="s">
        <v>741</v>
      </c>
      <c r="B59" s="279" t="s">
        <v>742</v>
      </c>
      <c r="C59" s="280" t="s">
        <v>101</v>
      </c>
      <c r="D59" s="407"/>
      <c r="E59" s="244"/>
      <c r="F59" s="244"/>
      <c r="G59" s="99"/>
      <c r="H59" s="99"/>
      <c r="I59" s="99"/>
      <c r="J59" s="17"/>
      <c r="K59" s="17"/>
      <c r="L59" s="17"/>
      <c r="M59" s="17"/>
      <c r="N59" s="17"/>
      <c r="O59" s="17"/>
      <c r="P59" s="17"/>
      <c r="Q59" s="17"/>
      <c r="R59" s="17"/>
      <c r="S59" s="17"/>
      <c r="T59" s="17"/>
      <c r="U59" s="17"/>
      <c r="V59" s="17"/>
      <c r="W59" s="17"/>
      <c r="X59" s="17"/>
      <c r="Y59" s="17"/>
      <c r="Z59" s="17"/>
      <c r="AA59" s="17"/>
    </row>
    <row r="60" spans="1:27" ht="41.25" customHeight="1">
      <c r="A60" s="401"/>
      <c r="B60" s="402"/>
      <c r="C60" s="281"/>
      <c r="D60" s="95" t="s">
        <v>743</v>
      </c>
      <c r="E60" s="305" t="s">
        <v>112</v>
      </c>
      <c r="F60" s="408"/>
      <c r="G60" s="307"/>
      <c r="H60" s="307"/>
      <c r="I60" s="307"/>
      <c r="J60" s="17"/>
      <c r="K60" s="17"/>
      <c r="L60" s="17"/>
      <c r="M60" s="17"/>
      <c r="N60" s="17"/>
      <c r="O60" s="17"/>
      <c r="P60" s="17"/>
      <c r="Q60" s="17"/>
      <c r="R60" s="17"/>
      <c r="S60" s="17"/>
      <c r="T60" s="17"/>
      <c r="U60" s="17"/>
      <c r="V60" s="17"/>
      <c r="W60" s="17"/>
      <c r="X60" s="17"/>
      <c r="Y60" s="17"/>
      <c r="Z60" s="17"/>
      <c r="AA60" s="17"/>
    </row>
    <row r="61" spans="1:27" ht="30" customHeight="1">
      <c r="A61" s="401"/>
      <c r="B61" s="402"/>
      <c r="C61" s="404"/>
      <c r="D61" s="95" t="s">
        <v>744</v>
      </c>
      <c r="E61" s="117"/>
      <c r="F61" s="117"/>
      <c r="G61" s="404"/>
      <c r="H61" s="404"/>
      <c r="I61" s="404"/>
      <c r="J61" s="17"/>
      <c r="K61" s="17"/>
      <c r="L61" s="17"/>
      <c r="M61" s="17"/>
      <c r="N61" s="17"/>
      <c r="O61" s="17"/>
      <c r="P61" s="17"/>
      <c r="Q61" s="17"/>
      <c r="R61" s="17"/>
      <c r="S61" s="17"/>
      <c r="T61" s="17"/>
      <c r="U61" s="17"/>
      <c r="V61" s="17"/>
      <c r="W61" s="17"/>
      <c r="X61" s="17"/>
      <c r="Y61" s="17"/>
      <c r="Z61" s="17"/>
      <c r="AA61" s="17"/>
    </row>
    <row r="62" spans="1:27" ht="30.75" customHeight="1">
      <c r="A62" s="401"/>
      <c r="B62" s="402"/>
      <c r="C62" s="404"/>
      <c r="D62" s="95" t="s">
        <v>745</v>
      </c>
      <c r="E62" s="117"/>
      <c r="F62" s="117"/>
      <c r="G62" s="404"/>
      <c r="H62" s="404"/>
      <c r="I62" s="404"/>
      <c r="J62" s="17"/>
      <c r="K62" s="17"/>
      <c r="L62" s="17"/>
      <c r="M62" s="17"/>
      <c r="N62" s="17"/>
      <c r="O62" s="17"/>
      <c r="P62" s="17"/>
      <c r="Q62" s="17"/>
      <c r="R62" s="17"/>
      <c r="S62" s="17"/>
      <c r="T62" s="17"/>
      <c r="U62" s="17"/>
      <c r="V62" s="17"/>
      <c r="W62" s="17"/>
      <c r="X62" s="17"/>
      <c r="Y62" s="17"/>
      <c r="Z62" s="17"/>
      <c r="AA62" s="17"/>
    </row>
    <row r="63" spans="1:27" ht="15.75" customHeight="1">
      <c r="A63" s="401"/>
      <c r="B63" s="402"/>
      <c r="C63" s="278" t="s">
        <v>106</v>
      </c>
      <c r="D63" s="409"/>
      <c r="E63" s="117"/>
      <c r="F63" s="117"/>
      <c r="G63" s="404"/>
      <c r="H63" s="404"/>
      <c r="I63" s="404"/>
      <c r="J63" s="17"/>
      <c r="K63" s="17"/>
      <c r="L63" s="17"/>
      <c r="M63" s="17"/>
      <c r="N63" s="17"/>
      <c r="O63" s="17"/>
      <c r="P63" s="17"/>
      <c r="Q63" s="17"/>
      <c r="R63" s="17"/>
      <c r="S63" s="17"/>
      <c r="T63" s="17"/>
      <c r="U63" s="17"/>
      <c r="V63" s="17"/>
      <c r="W63" s="17"/>
      <c r="X63" s="17"/>
      <c r="Y63" s="17"/>
      <c r="Z63" s="17"/>
      <c r="AA63" s="17"/>
    </row>
    <row r="64" spans="1:27" ht="31.5" customHeight="1">
      <c r="A64" s="401"/>
      <c r="B64" s="406"/>
      <c r="C64" s="155"/>
      <c r="D64" s="95" t="s">
        <v>746</v>
      </c>
      <c r="E64" s="117"/>
      <c r="F64" s="117"/>
      <c r="G64" s="404"/>
      <c r="H64" s="404"/>
      <c r="I64" s="404"/>
      <c r="J64" s="17"/>
      <c r="K64" s="17"/>
      <c r="L64" s="17"/>
      <c r="M64" s="17"/>
      <c r="N64" s="17"/>
      <c r="O64" s="17"/>
      <c r="P64" s="17"/>
      <c r="Q64" s="17"/>
      <c r="R64" s="17"/>
      <c r="S64" s="17"/>
      <c r="T64" s="17"/>
      <c r="U64" s="17"/>
      <c r="V64" s="17"/>
      <c r="W64" s="17"/>
      <c r="X64" s="17"/>
      <c r="Y64" s="17"/>
      <c r="Z64" s="17"/>
      <c r="AA64" s="17"/>
    </row>
    <row r="65" spans="1:27">
      <c r="A65" s="401"/>
      <c r="B65" s="279" t="s">
        <v>747</v>
      </c>
      <c r="C65" s="280" t="s">
        <v>101</v>
      </c>
      <c r="D65" s="407"/>
      <c r="E65" s="117"/>
      <c r="F65" s="117"/>
      <c r="G65" s="99"/>
      <c r="H65" s="99"/>
      <c r="I65" s="99"/>
      <c r="J65" s="17"/>
      <c r="K65" s="17"/>
      <c r="L65" s="17"/>
      <c r="M65" s="17"/>
      <c r="N65" s="17"/>
      <c r="O65" s="17"/>
      <c r="P65" s="17"/>
      <c r="Q65" s="17"/>
      <c r="R65" s="17"/>
      <c r="S65" s="17"/>
      <c r="T65" s="17"/>
      <c r="U65" s="17"/>
      <c r="V65" s="17"/>
      <c r="W65" s="17"/>
      <c r="X65" s="17"/>
      <c r="Y65" s="17"/>
      <c r="Z65" s="17"/>
      <c r="AA65" s="17"/>
    </row>
    <row r="66" spans="1:27" ht="27.75" customHeight="1">
      <c r="A66" s="401"/>
      <c r="B66" s="402"/>
      <c r="C66" s="300"/>
      <c r="D66" s="95" t="s">
        <v>748</v>
      </c>
      <c r="E66" s="117"/>
      <c r="F66" s="117"/>
      <c r="G66" s="364"/>
      <c r="H66" s="364"/>
      <c r="I66" s="364"/>
      <c r="J66" s="17"/>
      <c r="K66" s="17"/>
      <c r="L66" s="17"/>
      <c r="M66" s="17"/>
      <c r="N66" s="17"/>
      <c r="O66" s="17"/>
      <c r="P66" s="17"/>
      <c r="Q66" s="17"/>
      <c r="R66" s="17"/>
      <c r="S66" s="17"/>
      <c r="T66" s="17"/>
      <c r="U66" s="17"/>
      <c r="V66" s="17"/>
      <c r="W66" s="17"/>
      <c r="X66" s="17"/>
      <c r="Y66" s="17"/>
      <c r="Z66" s="17"/>
      <c r="AA66" s="17"/>
    </row>
    <row r="67" spans="1:27" ht="29.25" customHeight="1">
      <c r="A67" s="401"/>
      <c r="B67" s="402"/>
      <c r="C67" s="404"/>
      <c r="D67" s="95" t="s">
        <v>749</v>
      </c>
      <c r="E67" s="117"/>
      <c r="F67" s="117"/>
      <c r="G67" s="404"/>
      <c r="H67" s="404"/>
      <c r="I67" s="404"/>
      <c r="J67" s="17"/>
      <c r="K67" s="17"/>
      <c r="L67" s="17"/>
      <c r="M67" s="17"/>
      <c r="N67" s="17"/>
      <c r="O67" s="17"/>
      <c r="P67" s="17"/>
      <c r="Q67" s="17"/>
      <c r="R67" s="17"/>
      <c r="S67" s="17"/>
      <c r="T67" s="17"/>
      <c r="U67" s="17"/>
      <c r="V67" s="17"/>
      <c r="W67" s="17"/>
      <c r="X67" s="17"/>
      <c r="Y67" s="17"/>
      <c r="Z67" s="17"/>
      <c r="AA67" s="17"/>
    </row>
    <row r="68" spans="1:27" ht="28.5" customHeight="1">
      <c r="A68" s="401"/>
      <c r="B68" s="402"/>
      <c r="C68" s="404"/>
      <c r="D68" s="95" t="s">
        <v>750</v>
      </c>
      <c r="E68" s="117"/>
      <c r="F68" s="117"/>
      <c r="G68" s="404"/>
      <c r="H68" s="404"/>
      <c r="I68" s="404"/>
      <c r="J68" s="17"/>
      <c r="K68" s="17"/>
      <c r="L68" s="17"/>
      <c r="M68" s="17"/>
      <c r="N68" s="17"/>
      <c r="O68" s="17"/>
      <c r="P68" s="17"/>
      <c r="Q68" s="17"/>
      <c r="R68" s="17"/>
      <c r="S68" s="17"/>
      <c r="T68" s="17"/>
      <c r="U68" s="17"/>
      <c r="V68" s="17"/>
      <c r="W68" s="17"/>
      <c r="X68" s="17"/>
      <c r="Y68" s="17"/>
      <c r="Z68" s="17"/>
      <c r="AA68" s="17"/>
    </row>
    <row r="69" spans="1:27" ht="29.25" customHeight="1">
      <c r="A69" s="401"/>
      <c r="B69" s="402"/>
      <c r="C69" s="404"/>
      <c r="D69" s="95" t="s">
        <v>751</v>
      </c>
      <c r="E69" s="117"/>
      <c r="F69" s="117"/>
      <c r="G69" s="404"/>
      <c r="H69" s="404"/>
      <c r="I69" s="404"/>
      <c r="J69" s="17"/>
      <c r="K69" s="17"/>
      <c r="L69" s="17"/>
      <c r="M69" s="17"/>
      <c r="N69" s="17"/>
      <c r="O69" s="17"/>
      <c r="P69" s="17"/>
      <c r="Q69" s="17"/>
      <c r="R69" s="17"/>
      <c r="S69" s="17"/>
      <c r="T69" s="17"/>
      <c r="U69" s="17"/>
      <c r="V69" s="17"/>
      <c r="W69" s="17"/>
      <c r="X69" s="17"/>
      <c r="Y69" s="17"/>
      <c r="Z69" s="17"/>
      <c r="AA69" s="17"/>
    </row>
    <row r="70" spans="1:27" ht="27.75" customHeight="1">
      <c r="A70" s="401"/>
      <c r="B70" s="402"/>
      <c r="C70" s="404"/>
      <c r="D70" s="95" t="s">
        <v>752</v>
      </c>
      <c r="E70" s="278"/>
      <c r="F70" s="409"/>
      <c r="G70" s="404"/>
      <c r="H70" s="404"/>
      <c r="I70" s="404"/>
      <c r="J70" s="17"/>
      <c r="K70" s="17"/>
      <c r="L70" s="17"/>
      <c r="M70" s="17"/>
      <c r="N70" s="17"/>
      <c r="O70" s="17"/>
      <c r="P70" s="17"/>
      <c r="Q70" s="17"/>
      <c r="R70" s="17"/>
      <c r="S70" s="17"/>
      <c r="T70" s="17"/>
      <c r="U70" s="17"/>
      <c r="V70" s="17"/>
      <c r="W70" s="17"/>
      <c r="X70" s="17"/>
      <c r="Y70" s="17"/>
      <c r="Z70" s="17"/>
      <c r="AA70" s="17"/>
    </row>
    <row r="71" spans="1:27" ht="15.75" customHeight="1">
      <c r="A71" s="401"/>
      <c r="B71" s="402"/>
      <c r="C71" s="278" t="s">
        <v>106</v>
      </c>
      <c r="D71" s="409"/>
      <c r="E71" s="245"/>
      <c r="F71" s="245"/>
      <c r="G71" s="404"/>
      <c r="H71" s="404"/>
      <c r="I71" s="404"/>
      <c r="J71" s="17"/>
      <c r="K71" s="17"/>
      <c r="L71" s="17"/>
      <c r="M71" s="17"/>
      <c r="N71" s="17"/>
      <c r="O71" s="17"/>
      <c r="P71" s="17"/>
      <c r="Q71" s="17"/>
      <c r="R71" s="17"/>
      <c r="S71" s="17"/>
      <c r="T71" s="17"/>
      <c r="U71" s="17"/>
      <c r="V71" s="17"/>
      <c r="W71" s="17"/>
      <c r="X71" s="17"/>
      <c r="Y71" s="17"/>
      <c r="Z71" s="17"/>
      <c r="AA71" s="17"/>
    </row>
    <row r="72" spans="1:27" ht="29.25" customHeight="1">
      <c r="A72" s="401"/>
      <c r="B72" s="406"/>
      <c r="C72" s="91"/>
      <c r="D72" s="96" t="s">
        <v>753</v>
      </c>
      <c r="E72" s="245"/>
      <c r="F72" s="245"/>
      <c r="G72" s="404"/>
      <c r="H72" s="404"/>
      <c r="I72" s="404"/>
      <c r="J72" s="17"/>
      <c r="K72" s="17"/>
      <c r="L72" s="17"/>
      <c r="M72" s="17"/>
      <c r="N72" s="17"/>
      <c r="O72" s="17"/>
      <c r="P72" s="17"/>
      <c r="Q72" s="17"/>
      <c r="R72" s="17"/>
      <c r="S72" s="17"/>
      <c r="T72" s="17"/>
      <c r="U72" s="17"/>
      <c r="V72" s="17"/>
      <c r="W72" s="17"/>
      <c r="X72" s="17"/>
      <c r="Y72" s="17"/>
      <c r="Z72" s="17"/>
      <c r="AA72" s="17"/>
    </row>
    <row r="73" spans="1:27" ht="15.75" customHeight="1">
      <c r="A73" s="401"/>
      <c r="B73" s="279" t="s">
        <v>754</v>
      </c>
      <c r="C73" s="280" t="s">
        <v>101</v>
      </c>
      <c r="D73" s="407"/>
      <c r="E73" s="246"/>
      <c r="F73" s="245"/>
      <c r="G73" s="99"/>
      <c r="H73" s="99"/>
      <c r="I73" s="99"/>
      <c r="J73" s="17"/>
      <c r="K73" s="17"/>
      <c r="L73" s="17"/>
      <c r="M73" s="17"/>
      <c r="N73" s="17"/>
      <c r="O73" s="17"/>
      <c r="P73" s="17"/>
      <c r="Q73" s="17"/>
      <c r="R73" s="17"/>
      <c r="S73" s="17"/>
      <c r="T73" s="17"/>
      <c r="U73" s="17"/>
      <c r="V73" s="17"/>
      <c r="W73" s="17"/>
      <c r="X73" s="17"/>
      <c r="Y73" s="17"/>
      <c r="Z73" s="17"/>
      <c r="AA73" s="17"/>
    </row>
    <row r="74" spans="1:27" ht="51.75" customHeight="1">
      <c r="A74" s="401"/>
      <c r="B74" s="402"/>
      <c r="C74" s="281"/>
      <c r="D74" s="96" t="s">
        <v>755</v>
      </c>
      <c r="E74" s="245"/>
      <c r="F74" s="245"/>
      <c r="G74" s="364"/>
      <c r="H74" s="364"/>
      <c r="I74" s="364"/>
      <c r="J74" s="17"/>
      <c r="K74" s="17"/>
      <c r="L74" s="17"/>
      <c r="M74" s="17"/>
      <c r="N74" s="17"/>
      <c r="O74" s="17"/>
      <c r="P74" s="17"/>
      <c r="Q74" s="17"/>
      <c r="R74" s="17"/>
      <c r="S74" s="17"/>
      <c r="T74" s="17"/>
      <c r="U74" s="17"/>
      <c r="V74" s="17"/>
      <c r="W74" s="17"/>
      <c r="X74" s="17"/>
      <c r="Y74" s="17"/>
      <c r="Z74" s="17"/>
      <c r="AA74" s="17"/>
    </row>
    <row r="75" spans="1:27" ht="27.75" customHeight="1">
      <c r="A75" s="401"/>
      <c r="B75" s="402"/>
      <c r="C75" s="404"/>
      <c r="D75" s="96" t="s">
        <v>756</v>
      </c>
      <c r="E75" s="245"/>
      <c r="F75" s="245"/>
      <c r="G75" s="404"/>
      <c r="H75" s="404"/>
      <c r="I75" s="404"/>
      <c r="J75" s="17"/>
      <c r="K75" s="17"/>
      <c r="L75" s="17"/>
      <c r="M75" s="17"/>
      <c r="N75" s="17"/>
      <c r="O75" s="17"/>
      <c r="P75" s="17"/>
      <c r="Q75" s="17"/>
      <c r="R75" s="17"/>
      <c r="S75" s="17"/>
      <c r="T75" s="17"/>
      <c r="U75" s="17"/>
      <c r="V75" s="17"/>
      <c r="W75" s="17"/>
      <c r="X75" s="17"/>
      <c r="Y75" s="17"/>
      <c r="Z75" s="17"/>
      <c r="AA75" s="17"/>
    </row>
    <row r="76" spans="1:27" ht="15.75" customHeight="1">
      <c r="A76" s="401"/>
      <c r="B76" s="402"/>
      <c r="C76" s="278" t="s">
        <v>106</v>
      </c>
      <c r="D76" s="409"/>
      <c r="E76" s="245"/>
      <c r="F76" s="245"/>
      <c r="G76" s="404"/>
      <c r="H76" s="404"/>
      <c r="I76" s="404"/>
      <c r="J76" s="17"/>
      <c r="K76" s="17"/>
      <c r="L76" s="17"/>
      <c r="M76" s="17"/>
      <c r="N76" s="17"/>
      <c r="O76" s="17"/>
      <c r="P76" s="17"/>
      <c r="Q76" s="17"/>
      <c r="R76" s="17"/>
      <c r="S76" s="17"/>
      <c r="T76" s="17"/>
      <c r="U76" s="17"/>
      <c r="V76" s="17"/>
      <c r="W76" s="17"/>
      <c r="X76" s="17"/>
      <c r="Y76" s="17"/>
      <c r="Z76" s="17"/>
      <c r="AA76" s="17"/>
    </row>
    <row r="77" spans="1:27" ht="41.25" customHeight="1">
      <c r="A77" s="413"/>
      <c r="B77" s="406"/>
      <c r="C77" s="129"/>
      <c r="D77" s="247" t="s">
        <v>757</v>
      </c>
      <c r="E77" s="245"/>
      <c r="F77" s="245"/>
      <c r="G77" s="404"/>
      <c r="H77" s="404"/>
      <c r="I77" s="404"/>
      <c r="J77" s="17"/>
      <c r="K77" s="17"/>
      <c r="L77" s="17"/>
      <c r="M77" s="17"/>
      <c r="N77" s="17"/>
      <c r="O77" s="17"/>
      <c r="P77" s="17"/>
      <c r="Q77" s="17"/>
      <c r="R77" s="17"/>
      <c r="S77" s="17"/>
      <c r="T77" s="17"/>
      <c r="U77" s="17"/>
      <c r="V77" s="17"/>
      <c r="W77" s="17"/>
      <c r="X77" s="17"/>
      <c r="Y77" s="17"/>
      <c r="Z77" s="17"/>
      <c r="AA77" s="17"/>
    </row>
    <row r="78" spans="1:27">
      <c r="A78" s="287" t="s">
        <v>758</v>
      </c>
      <c r="B78" s="286" t="s">
        <v>759</v>
      </c>
      <c r="C78" s="280" t="s">
        <v>101</v>
      </c>
      <c r="D78" s="407"/>
      <c r="E78" s="245"/>
      <c r="F78" s="245"/>
      <c r="G78" s="99"/>
      <c r="H78" s="99"/>
      <c r="I78" s="99"/>
      <c r="J78" s="17"/>
      <c r="K78" s="17"/>
      <c r="L78" s="17"/>
      <c r="M78" s="17"/>
      <c r="N78" s="17"/>
      <c r="O78" s="17"/>
      <c r="P78" s="17"/>
      <c r="Q78" s="17"/>
      <c r="R78" s="17"/>
      <c r="S78" s="17"/>
      <c r="T78" s="17"/>
      <c r="U78" s="17"/>
      <c r="V78" s="17"/>
      <c r="W78" s="17"/>
      <c r="X78" s="17"/>
      <c r="Y78" s="17"/>
      <c r="Z78" s="17"/>
      <c r="AA78" s="17"/>
    </row>
    <row r="79" spans="1:27" ht="29.25" customHeight="1">
      <c r="A79" s="401"/>
      <c r="B79" s="402"/>
      <c r="C79" s="91"/>
      <c r="D79" s="165" t="s">
        <v>760</v>
      </c>
      <c r="E79" s="245"/>
      <c r="F79" s="245"/>
      <c r="G79" s="364"/>
      <c r="H79" s="364"/>
      <c r="I79" s="364"/>
      <c r="J79" s="17"/>
      <c r="K79" s="17"/>
      <c r="L79" s="17"/>
      <c r="M79" s="17"/>
      <c r="N79" s="17"/>
      <c r="O79" s="17"/>
      <c r="P79" s="17"/>
      <c r="Q79" s="17"/>
      <c r="R79" s="17"/>
      <c r="S79" s="17"/>
      <c r="T79" s="17"/>
      <c r="U79" s="17"/>
      <c r="V79" s="17"/>
      <c r="W79" s="17"/>
      <c r="X79" s="17"/>
      <c r="Y79" s="17"/>
      <c r="Z79" s="17"/>
      <c r="AA79" s="17"/>
    </row>
    <row r="80" spans="1:27" ht="15.75" customHeight="1">
      <c r="A80" s="401"/>
      <c r="B80" s="402"/>
      <c r="C80" s="278" t="s">
        <v>106</v>
      </c>
      <c r="D80" s="409"/>
      <c r="E80" s="245"/>
      <c r="F80" s="245"/>
      <c r="G80" s="404"/>
      <c r="H80" s="404"/>
      <c r="I80" s="404"/>
      <c r="J80" s="17"/>
      <c r="K80" s="17"/>
      <c r="L80" s="17"/>
      <c r="M80" s="17"/>
      <c r="N80" s="17"/>
      <c r="O80" s="17"/>
      <c r="P80" s="17"/>
      <c r="Q80" s="17"/>
      <c r="R80" s="17"/>
      <c r="S80" s="17"/>
      <c r="T80" s="17"/>
      <c r="U80" s="17"/>
      <c r="V80" s="17"/>
      <c r="W80" s="17"/>
      <c r="X80" s="17"/>
      <c r="Y80" s="17"/>
      <c r="Z80" s="17"/>
      <c r="AA80" s="17"/>
    </row>
    <row r="81" spans="1:27" ht="29.25" customHeight="1">
      <c r="A81" s="401"/>
      <c r="B81" s="406"/>
      <c r="C81" s="91"/>
      <c r="D81" s="165" t="s">
        <v>761</v>
      </c>
      <c r="E81" s="245"/>
      <c r="F81" s="245"/>
      <c r="G81" s="404"/>
      <c r="H81" s="404"/>
      <c r="I81" s="404"/>
      <c r="J81" s="17"/>
      <c r="K81" s="17"/>
      <c r="L81" s="17"/>
      <c r="M81" s="17"/>
      <c r="N81" s="17"/>
      <c r="O81" s="17"/>
      <c r="P81" s="17"/>
      <c r="Q81" s="17"/>
      <c r="R81" s="17"/>
      <c r="S81" s="17"/>
      <c r="T81" s="17"/>
      <c r="U81" s="17"/>
      <c r="V81" s="17"/>
      <c r="W81" s="17"/>
      <c r="X81" s="17"/>
      <c r="Y81" s="17"/>
      <c r="Z81" s="17"/>
      <c r="AA81" s="17"/>
    </row>
    <row r="82" spans="1:27">
      <c r="A82" s="401"/>
      <c r="B82" s="304" t="s">
        <v>762</v>
      </c>
      <c r="C82" s="280" t="s">
        <v>101</v>
      </c>
      <c r="D82" s="407"/>
      <c r="E82" s="245"/>
      <c r="F82" s="245"/>
      <c r="G82" s="99"/>
      <c r="H82" s="99"/>
      <c r="I82" s="99"/>
      <c r="J82" s="17"/>
      <c r="K82" s="17"/>
      <c r="L82" s="17"/>
      <c r="M82" s="17"/>
      <c r="N82" s="17"/>
      <c r="O82" s="17"/>
      <c r="P82" s="17"/>
      <c r="Q82" s="17"/>
      <c r="R82" s="17"/>
      <c r="S82" s="17"/>
      <c r="T82" s="17"/>
      <c r="U82" s="17"/>
      <c r="V82" s="17"/>
      <c r="W82" s="17"/>
      <c r="X82" s="17"/>
      <c r="Y82" s="17"/>
      <c r="Z82" s="17"/>
      <c r="AA82" s="17"/>
    </row>
    <row r="83" spans="1:27" ht="27.75" customHeight="1">
      <c r="A83" s="401"/>
      <c r="B83" s="402"/>
      <c r="C83" s="281"/>
      <c r="D83" s="165" t="s">
        <v>763</v>
      </c>
      <c r="E83" s="245"/>
      <c r="F83" s="245"/>
      <c r="G83" s="364"/>
      <c r="H83" s="364"/>
      <c r="I83" s="364"/>
      <c r="J83" s="17"/>
      <c r="K83" s="17"/>
      <c r="L83" s="17"/>
      <c r="M83" s="17"/>
      <c r="N83" s="17"/>
      <c r="O83" s="17"/>
      <c r="P83" s="17"/>
      <c r="Q83" s="17"/>
      <c r="R83" s="17"/>
      <c r="S83" s="17"/>
      <c r="T83" s="17"/>
      <c r="U83" s="17"/>
      <c r="V83" s="17"/>
      <c r="W83" s="17"/>
      <c r="X83" s="17"/>
      <c r="Y83" s="17"/>
      <c r="Z83" s="17"/>
      <c r="AA83" s="17"/>
    </row>
    <row r="84" spans="1:27" ht="28.5" customHeight="1">
      <c r="A84" s="401"/>
      <c r="B84" s="402"/>
      <c r="C84" s="404"/>
      <c r="D84" s="165" t="s">
        <v>764</v>
      </c>
      <c r="E84" s="245"/>
      <c r="F84" s="245"/>
      <c r="G84" s="404"/>
      <c r="H84" s="404"/>
      <c r="I84" s="404"/>
      <c r="J84" s="17"/>
      <c r="K84" s="17"/>
      <c r="L84" s="17"/>
      <c r="M84" s="17"/>
      <c r="N84" s="17"/>
      <c r="O84" s="17"/>
      <c r="P84" s="17"/>
      <c r="Q84" s="17"/>
      <c r="R84" s="17"/>
      <c r="S84" s="17"/>
      <c r="T84" s="17"/>
      <c r="U84" s="17"/>
      <c r="V84" s="17"/>
      <c r="W84" s="17"/>
      <c r="X84" s="17"/>
      <c r="Y84" s="17"/>
      <c r="Z84" s="17"/>
      <c r="AA84" s="17"/>
    </row>
    <row r="85" spans="1:27">
      <c r="A85" s="401"/>
      <c r="B85" s="402"/>
      <c r="C85" s="278" t="s">
        <v>106</v>
      </c>
      <c r="D85" s="409"/>
      <c r="E85" s="245"/>
      <c r="F85" s="245"/>
      <c r="G85" s="404"/>
      <c r="H85" s="404"/>
      <c r="I85" s="404"/>
      <c r="J85" s="17"/>
      <c r="K85" s="17"/>
      <c r="L85" s="17"/>
      <c r="M85" s="17"/>
      <c r="N85" s="17"/>
      <c r="O85" s="17"/>
      <c r="P85" s="17"/>
      <c r="Q85" s="17"/>
      <c r="R85" s="17"/>
      <c r="S85" s="17"/>
      <c r="T85" s="17"/>
      <c r="U85" s="17"/>
      <c r="V85" s="17"/>
      <c r="W85" s="17"/>
      <c r="X85" s="17"/>
      <c r="Y85" s="17"/>
      <c r="Z85" s="17"/>
      <c r="AA85" s="17"/>
    </row>
    <row r="86" spans="1:27" ht="27.75" customHeight="1">
      <c r="A86" s="401"/>
      <c r="B86" s="402"/>
      <c r="C86" s="91"/>
      <c r="D86" s="165" t="s">
        <v>765</v>
      </c>
      <c r="E86" s="245"/>
      <c r="F86" s="245"/>
      <c r="G86" s="404"/>
      <c r="H86" s="404"/>
      <c r="I86" s="404"/>
      <c r="J86" s="17"/>
      <c r="K86" s="17"/>
      <c r="L86" s="17"/>
      <c r="M86" s="17"/>
      <c r="N86" s="17"/>
      <c r="O86" s="17"/>
      <c r="P86" s="17"/>
      <c r="Q86" s="17"/>
      <c r="R86" s="17"/>
      <c r="S86" s="17"/>
      <c r="T86" s="17"/>
      <c r="U86" s="17"/>
      <c r="V86" s="17"/>
      <c r="W86" s="17"/>
      <c r="X86" s="17"/>
      <c r="Y86" s="17"/>
      <c r="Z86" s="17"/>
      <c r="AA86" s="17"/>
    </row>
    <row r="87" spans="1:27" ht="15.75" customHeight="1">
      <c r="A87" s="401"/>
      <c r="B87" s="286" t="s">
        <v>766</v>
      </c>
      <c r="C87" s="280" t="s">
        <v>101</v>
      </c>
      <c r="D87" s="407"/>
      <c r="E87" s="245"/>
      <c r="F87" s="245"/>
      <c r="G87" s="99"/>
      <c r="H87" s="99"/>
      <c r="I87" s="99"/>
      <c r="J87" s="17"/>
      <c r="K87" s="17"/>
      <c r="L87" s="17"/>
      <c r="M87" s="17"/>
      <c r="N87" s="17"/>
      <c r="O87" s="17"/>
      <c r="P87" s="17"/>
      <c r="Q87" s="17"/>
      <c r="R87" s="17"/>
      <c r="S87" s="17"/>
      <c r="T87" s="17"/>
      <c r="U87" s="17"/>
      <c r="V87" s="17"/>
      <c r="W87" s="17"/>
      <c r="X87" s="17"/>
      <c r="Y87" s="17"/>
      <c r="Z87" s="17"/>
      <c r="AA87" s="17"/>
    </row>
    <row r="88" spans="1:27" ht="27.75" customHeight="1">
      <c r="A88" s="401"/>
      <c r="B88" s="402"/>
      <c r="C88" s="281"/>
      <c r="D88" s="165" t="s">
        <v>767</v>
      </c>
      <c r="E88" s="245"/>
      <c r="F88" s="245"/>
      <c r="G88" s="364"/>
      <c r="H88" s="364"/>
      <c r="I88" s="364"/>
      <c r="J88" s="17"/>
      <c r="K88" s="17"/>
      <c r="L88" s="17"/>
      <c r="M88" s="17"/>
      <c r="N88" s="17"/>
      <c r="O88" s="17"/>
      <c r="P88" s="17"/>
      <c r="Q88" s="17"/>
      <c r="R88" s="17"/>
      <c r="S88" s="17"/>
      <c r="T88" s="17"/>
      <c r="U88" s="17"/>
      <c r="V88" s="17"/>
      <c r="W88" s="17"/>
      <c r="X88" s="17"/>
      <c r="Y88" s="17"/>
      <c r="Z88" s="17"/>
      <c r="AA88" s="17"/>
    </row>
    <row r="89" spans="1:27" ht="28.5" customHeight="1">
      <c r="A89" s="401"/>
      <c r="B89" s="402"/>
      <c r="C89" s="404"/>
      <c r="D89" s="165" t="s">
        <v>768</v>
      </c>
      <c r="E89" s="245"/>
      <c r="F89" s="245"/>
      <c r="G89" s="404"/>
      <c r="H89" s="404"/>
      <c r="I89" s="404"/>
      <c r="J89" s="17"/>
      <c r="K89" s="17"/>
      <c r="L89" s="17"/>
      <c r="M89" s="17"/>
      <c r="N89" s="17"/>
      <c r="O89" s="17"/>
      <c r="P89" s="17"/>
      <c r="Q89" s="17"/>
      <c r="R89" s="17"/>
      <c r="S89" s="17"/>
      <c r="T89" s="17"/>
      <c r="U89" s="17"/>
      <c r="V89" s="17"/>
      <c r="W89" s="17"/>
      <c r="X89" s="17"/>
      <c r="Y89" s="17"/>
      <c r="Z89" s="17"/>
      <c r="AA89" s="17"/>
    </row>
    <row r="90" spans="1:27" ht="15.75" customHeight="1">
      <c r="A90" s="401"/>
      <c r="B90" s="402"/>
      <c r="C90" s="278" t="s">
        <v>106</v>
      </c>
      <c r="D90" s="409"/>
      <c r="E90" s="245"/>
      <c r="F90" s="245"/>
      <c r="G90" s="404"/>
      <c r="H90" s="404"/>
      <c r="I90" s="404"/>
      <c r="J90" s="17"/>
      <c r="K90" s="17"/>
      <c r="L90" s="17"/>
      <c r="M90" s="17"/>
      <c r="N90" s="17"/>
      <c r="O90" s="17"/>
      <c r="P90" s="17"/>
      <c r="Q90" s="17"/>
      <c r="R90" s="17"/>
      <c r="S90" s="17"/>
      <c r="T90" s="17"/>
      <c r="U90" s="17"/>
      <c r="V90" s="17"/>
      <c r="W90" s="17"/>
      <c r="X90" s="17"/>
      <c r="Y90" s="17"/>
      <c r="Z90" s="17"/>
      <c r="AA90" s="17"/>
    </row>
    <row r="91" spans="1:27" ht="29.25" customHeight="1">
      <c r="A91" s="401"/>
      <c r="B91" s="406"/>
      <c r="C91" s="91"/>
      <c r="D91" s="165" t="s">
        <v>769</v>
      </c>
      <c r="E91" s="245"/>
      <c r="F91" s="245"/>
      <c r="G91" s="404"/>
      <c r="H91" s="404"/>
      <c r="I91" s="404"/>
      <c r="J91" s="17"/>
      <c r="K91" s="17"/>
      <c r="L91" s="17"/>
      <c r="M91" s="17"/>
      <c r="N91" s="17"/>
      <c r="O91" s="17"/>
      <c r="P91" s="17"/>
      <c r="Q91" s="17"/>
      <c r="R91" s="17"/>
      <c r="S91" s="17"/>
      <c r="T91" s="17"/>
      <c r="U91" s="17"/>
      <c r="V91" s="17"/>
      <c r="W91" s="17"/>
      <c r="X91" s="17"/>
      <c r="Y91" s="17"/>
      <c r="Z91" s="17"/>
      <c r="AA91" s="17"/>
    </row>
    <row r="92" spans="1:27" ht="15.75" customHeight="1">
      <c r="A92" s="401"/>
      <c r="B92" s="286" t="s">
        <v>770</v>
      </c>
      <c r="C92" s="280" t="s">
        <v>101</v>
      </c>
      <c r="D92" s="407"/>
      <c r="E92" s="245"/>
      <c r="F92" s="245"/>
      <c r="G92" s="99"/>
      <c r="H92" s="99"/>
      <c r="I92" s="99"/>
      <c r="J92" s="17"/>
      <c r="K92" s="17"/>
      <c r="L92" s="17"/>
      <c r="M92" s="17"/>
      <c r="N92" s="17"/>
      <c r="O92" s="17"/>
      <c r="P92" s="17"/>
      <c r="Q92" s="17"/>
      <c r="R92" s="17"/>
      <c r="S92" s="17"/>
      <c r="T92" s="17"/>
      <c r="U92" s="17"/>
      <c r="V92" s="17"/>
      <c r="W92" s="17"/>
      <c r="X92" s="17"/>
      <c r="Y92" s="17"/>
      <c r="Z92" s="17"/>
      <c r="AA92" s="17"/>
    </row>
    <row r="93" spans="1:27" ht="27.75" customHeight="1">
      <c r="A93" s="401"/>
      <c r="B93" s="402"/>
      <c r="C93" s="281"/>
      <c r="D93" s="165" t="s">
        <v>771</v>
      </c>
      <c r="E93" s="245"/>
      <c r="F93" s="245"/>
      <c r="G93" s="364"/>
      <c r="H93" s="364"/>
      <c r="I93" s="364"/>
      <c r="J93" s="17"/>
      <c r="K93" s="17"/>
      <c r="L93" s="17"/>
      <c r="M93" s="17"/>
      <c r="N93" s="17"/>
      <c r="O93" s="17"/>
      <c r="P93" s="17"/>
      <c r="Q93" s="17"/>
      <c r="R93" s="17"/>
      <c r="S93" s="17"/>
      <c r="T93" s="17"/>
      <c r="U93" s="17"/>
      <c r="V93" s="17"/>
      <c r="W93" s="17"/>
      <c r="X93" s="17"/>
      <c r="Y93" s="17"/>
      <c r="Z93" s="17"/>
      <c r="AA93" s="17"/>
    </row>
    <row r="94" spans="1:27" ht="17.25" customHeight="1">
      <c r="A94" s="401"/>
      <c r="B94" s="402"/>
      <c r="C94" s="404"/>
      <c r="D94" s="165" t="s">
        <v>772</v>
      </c>
      <c r="E94" s="245"/>
      <c r="F94" s="245"/>
      <c r="G94" s="404"/>
      <c r="H94" s="404"/>
      <c r="I94" s="404"/>
      <c r="J94" s="17"/>
      <c r="K94" s="17"/>
      <c r="L94" s="17"/>
      <c r="M94" s="17"/>
      <c r="N94" s="17"/>
      <c r="O94" s="17"/>
      <c r="P94" s="17"/>
      <c r="Q94" s="17"/>
      <c r="R94" s="17"/>
      <c r="S94" s="17"/>
      <c r="T94" s="17"/>
      <c r="U94" s="17"/>
      <c r="V94" s="17"/>
      <c r="W94" s="17"/>
      <c r="X94" s="17"/>
      <c r="Y94" s="17"/>
      <c r="Z94" s="17"/>
      <c r="AA94" s="17"/>
    </row>
    <row r="95" spans="1:27" ht="27.75" customHeight="1">
      <c r="A95" s="401"/>
      <c r="B95" s="402"/>
      <c r="C95" s="404"/>
      <c r="D95" s="165" t="s">
        <v>773</v>
      </c>
      <c r="E95" s="245"/>
      <c r="F95" s="245"/>
      <c r="G95" s="404"/>
      <c r="H95" s="404"/>
      <c r="I95" s="404"/>
      <c r="J95" s="17"/>
      <c r="K95" s="17"/>
      <c r="L95" s="17"/>
      <c r="M95" s="17"/>
      <c r="N95" s="17"/>
      <c r="O95" s="17"/>
      <c r="P95" s="17"/>
      <c r="Q95" s="17"/>
      <c r="R95" s="17"/>
      <c r="S95" s="17"/>
      <c r="T95" s="17"/>
      <c r="U95" s="17"/>
      <c r="V95" s="17"/>
      <c r="W95" s="17"/>
      <c r="X95" s="17"/>
      <c r="Y95" s="17"/>
      <c r="Z95" s="17"/>
      <c r="AA95" s="17"/>
    </row>
    <row r="96" spans="1:27" ht="41.25" customHeight="1">
      <c r="A96" s="401"/>
      <c r="B96" s="402"/>
      <c r="C96" s="404"/>
      <c r="D96" s="165" t="s">
        <v>774</v>
      </c>
      <c r="E96" s="245"/>
      <c r="F96" s="245"/>
      <c r="G96" s="404"/>
      <c r="H96" s="404"/>
      <c r="I96" s="404"/>
      <c r="J96" s="17"/>
      <c r="K96" s="17"/>
      <c r="L96" s="17"/>
      <c r="M96" s="17"/>
      <c r="N96" s="17"/>
      <c r="O96" s="17"/>
      <c r="P96" s="17"/>
      <c r="Q96" s="17"/>
      <c r="R96" s="17"/>
      <c r="S96" s="17"/>
      <c r="T96" s="17"/>
      <c r="U96" s="17"/>
      <c r="V96" s="17"/>
      <c r="W96" s="17"/>
      <c r="X96" s="17"/>
      <c r="Y96" s="17"/>
      <c r="Z96" s="17"/>
      <c r="AA96" s="17"/>
    </row>
    <row r="97" spans="1:27" ht="27.75" customHeight="1">
      <c r="A97" s="401"/>
      <c r="B97" s="402"/>
      <c r="C97" s="404"/>
      <c r="D97" s="165" t="s">
        <v>775</v>
      </c>
      <c r="E97" s="245"/>
      <c r="F97" s="245"/>
      <c r="G97" s="404"/>
      <c r="H97" s="404"/>
      <c r="I97" s="404"/>
      <c r="J97" s="17"/>
      <c r="K97" s="17"/>
      <c r="L97" s="17"/>
      <c r="M97" s="17"/>
      <c r="N97" s="17"/>
      <c r="O97" s="17"/>
      <c r="P97" s="17"/>
      <c r="Q97" s="17"/>
      <c r="R97" s="17"/>
      <c r="S97" s="17"/>
      <c r="T97" s="17"/>
      <c r="U97" s="17"/>
      <c r="V97" s="17"/>
      <c r="W97" s="17"/>
      <c r="X97" s="17"/>
      <c r="Y97" s="17"/>
      <c r="Z97" s="17"/>
      <c r="AA97" s="17"/>
    </row>
    <row r="98" spans="1:27" ht="15.75" customHeight="1">
      <c r="A98" s="401"/>
      <c r="B98" s="402"/>
      <c r="C98" s="404"/>
      <c r="D98" s="165" t="s">
        <v>776</v>
      </c>
      <c r="E98" s="245"/>
      <c r="F98" s="245"/>
      <c r="G98" s="404"/>
      <c r="H98" s="404"/>
      <c r="I98" s="404"/>
      <c r="J98" s="17"/>
      <c r="K98" s="17"/>
      <c r="L98" s="17"/>
      <c r="M98" s="17"/>
      <c r="N98" s="17"/>
      <c r="O98" s="17"/>
      <c r="P98" s="17"/>
      <c r="Q98" s="17"/>
      <c r="R98" s="17"/>
      <c r="S98" s="17"/>
      <c r="T98" s="17"/>
      <c r="U98" s="17"/>
      <c r="V98" s="17"/>
      <c r="W98" s="17"/>
      <c r="X98" s="17"/>
      <c r="Y98" s="17"/>
      <c r="Z98" s="17"/>
      <c r="AA98" s="17"/>
    </row>
    <row r="99" spans="1:27" ht="40.5" customHeight="1">
      <c r="A99" s="401"/>
      <c r="B99" s="402"/>
      <c r="C99" s="404"/>
      <c r="D99" s="165" t="s">
        <v>777</v>
      </c>
      <c r="E99" s="245"/>
      <c r="F99" s="245"/>
      <c r="G99" s="404"/>
      <c r="H99" s="404"/>
      <c r="I99" s="404"/>
      <c r="J99" s="17"/>
      <c r="K99" s="17"/>
      <c r="L99" s="17"/>
      <c r="M99" s="17"/>
      <c r="N99" s="17"/>
      <c r="O99" s="17"/>
      <c r="P99" s="17"/>
      <c r="Q99" s="17"/>
      <c r="R99" s="17"/>
      <c r="S99" s="17"/>
      <c r="T99" s="17"/>
      <c r="U99" s="17"/>
      <c r="V99" s="17"/>
      <c r="W99" s="17"/>
      <c r="X99" s="17"/>
      <c r="Y99" s="17"/>
      <c r="Z99" s="17"/>
      <c r="AA99" s="17"/>
    </row>
    <row r="100" spans="1:27" ht="28.5" customHeight="1">
      <c r="A100" s="401"/>
      <c r="B100" s="402"/>
      <c r="C100" s="404"/>
      <c r="D100" s="165" t="s">
        <v>778</v>
      </c>
      <c r="E100" s="245"/>
      <c r="F100" s="245"/>
      <c r="G100" s="404"/>
      <c r="H100" s="404"/>
      <c r="I100" s="404"/>
      <c r="J100" s="17"/>
      <c r="K100" s="17"/>
      <c r="L100" s="17"/>
      <c r="M100" s="17"/>
      <c r="N100" s="17"/>
      <c r="O100" s="17"/>
      <c r="P100" s="17"/>
      <c r="Q100" s="17"/>
      <c r="R100" s="17"/>
      <c r="S100" s="17"/>
      <c r="T100" s="17"/>
      <c r="U100" s="17"/>
      <c r="V100" s="17"/>
      <c r="W100" s="17"/>
      <c r="X100" s="17"/>
      <c r="Y100" s="17"/>
      <c r="Z100" s="17"/>
      <c r="AA100" s="17"/>
    </row>
    <row r="101" spans="1:27" ht="27.75" customHeight="1">
      <c r="A101" s="401"/>
      <c r="B101" s="402"/>
      <c r="C101" s="404"/>
      <c r="D101" s="165" t="s">
        <v>779</v>
      </c>
      <c r="E101" s="245"/>
      <c r="F101" s="245"/>
      <c r="G101" s="404"/>
      <c r="H101" s="404"/>
      <c r="I101" s="404"/>
      <c r="J101" s="17"/>
      <c r="K101" s="17"/>
      <c r="L101" s="17"/>
      <c r="M101" s="17"/>
      <c r="N101" s="17"/>
      <c r="O101" s="17"/>
      <c r="P101" s="17"/>
      <c r="Q101" s="17"/>
      <c r="R101" s="17"/>
      <c r="S101" s="17"/>
      <c r="T101" s="17"/>
      <c r="U101" s="17"/>
      <c r="V101" s="17"/>
      <c r="W101" s="17"/>
      <c r="X101" s="17"/>
      <c r="Y101" s="17"/>
      <c r="Z101" s="17"/>
      <c r="AA101" s="17"/>
    </row>
    <row r="102" spans="1:27" ht="15.75" customHeight="1">
      <c r="A102" s="401"/>
      <c r="B102" s="402"/>
      <c r="C102" s="278" t="s">
        <v>106</v>
      </c>
      <c r="D102" s="409"/>
      <c r="E102" s="245"/>
      <c r="F102" s="245"/>
      <c r="G102" s="404"/>
      <c r="H102" s="404"/>
      <c r="I102" s="404"/>
      <c r="J102" s="17"/>
      <c r="K102" s="17"/>
      <c r="L102" s="17"/>
      <c r="M102" s="17"/>
      <c r="N102" s="17"/>
      <c r="O102" s="17"/>
      <c r="P102" s="17"/>
      <c r="Q102" s="17"/>
      <c r="R102" s="17"/>
      <c r="S102" s="17"/>
      <c r="T102" s="17"/>
      <c r="U102" s="17"/>
      <c r="V102" s="17"/>
      <c r="W102" s="17"/>
      <c r="X102" s="17"/>
      <c r="Y102" s="17"/>
      <c r="Z102" s="17"/>
      <c r="AA102" s="17"/>
    </row>
    <row r="103" spans="1:27" ht="40.5" customHeight="1">
      <c r="A103" s="401"/>
      <c r="B103" s="406"/>
      <c r="C103" s="91"/>
      <c r="D103" s="165" t="s">
        <v>780</v>
      </c>
      <c r="E103" s="245"/>
      <c r="F103" s="245"/>
      <c r="G103" s="404"/>
      <c r="H103" s="404"/>
      <c r="I103" s="404"/>
      <c r="J103" s="17"/>
      <c r="K103" s="17"/>
      <c r="L103" s="17"/>
      <c r="M103" s="17"/>
      <c r="N103" s="17"/>
      <c r="O103" s="17"/>
      <c r="P103" s="17"/>
      <c r="Q103" s="17"/>
      <c r="R103" s="17"/>
      <c r="S103" s="17"/>
      <c r="T103" s="17"/>
      <c r="U103" s="17"/>
      <c r="V103" s="17"/>
      <c r="W103" s="17"/>
      <c r="X103" s="17"/>
      <c r="Y103" s="17"/>
      <c r="Z103" s="17"/>
      <c r="AA103" s="17"/>
    </row>
    <row r="104" spans="1:27" ht="15.75" customHeight="1">
      <c r="A104" s="401"/>
      <c r="B104" s="286" t="s">
        <v>781</v>
      </c>
      <c r="C104" s="280" t="s">
        <v>101</v>
      </c>
      <c r="D104" s="407"/>
      <c r="E104" s="245"/>
      <c r="F104" s="245"/>
      <c r="G104" s="99"/>
      <c r="H104" s="99"/>
      <c r="I104" s="99"/>
      <c r="J104" s="17"/>
      <c r="K104" s="17"/>
      <c r="L104" s="17"/>
      <c r="M104" s="17"/>
      <c r="N104" s="17"/>
      <c r="O104" s="17"/>
      <c r="P104" s="17"/>
      <c r="Q104" s="17"/>
      <c r="R104" s="17"/>
      <c r="S104" s="17"/>
      <c r="T104" s="17"/>
      <c r="U104" s="17"/>
      <c r="V104" s="17"/>
      <c r="W104" s="17"/>
      <c r="X104" s="17"/>
      <c r="Y104" s="17"/>
      <c r="Z104" s="17"/>
      <c r="AA104" s="17"/>
    </row>
    <row r="105" spans="1:27" ht="27.75" customHeight="1">
      <c r="A105" s="401"/>
      <c r="B105" s="402"/>
      <c r="C105" s="281"/>
      <c r="D105" s="165" t="s">
        <v>782</v>
      </c>
      <c r="E105" s="245"/>
      <c r="F105" s="245"/>
      <c r="G105" s="364"/>
      <c r="H105" s="364"/>
      <c r="I105" s="364"/>
      <c r="J105" s="17"/>
      <c r="K105" s="17"/>
      <c r="L105" s="17"/>
      <c r="M105" s="17"/>
      <c r="N105" s="17"/>
      <c r="O105" s="17"/>
      <c r="P105" s="17"/>
      <c r="Q105" s="17"/>
      <c r="R105" s="17"/>
      <c r="S105" s="17"/>
      <c r="T105" s="17"/>
      <c r="U105" s="17"/>
      <c r="V105" s="17"/>
      <c r="W105" s="17"/>
      <c r="X105" s="17"/>
      <c r="Y105" s="17"/>
      <c r="Z105" s="17"/>
      <c r="AA105" s="17"/>
    </row>
    <row r="106" spans="1:27" ht="28.5" customHeight="1">
      <c r="A106" s="401"/>
      <c r="B106" s="402"/>
      <c r="C106" s="404"/>
      <c r="D106" s="165" t="s">
        <v>783</v>
      </c>
      <c r="E106" s="245"/>
      <c r="F106" s="245"/>
      <c r="G106" s="404"/>
      <c r="H106" s="404"/>
      <c r="I106" s="404"/>
      <c r="J106" s="17"/>
      <c r="K106" s="17"/>
      <c r="L106" s="17"/>
      <c r="M106" s="17"/>
      <c r="N106" s="17"/>
      <c r="O106" s="17"/>
      <c r="P106" s="17"/>
      <c r="Q106" s="17"/>
      <c r="R106" s="17"/>
      <c r="S106" s="17"/>
      <c r="T106" s="17"/>
      <c r="U106" s="17"/>
      <c r="V106" s="17"/>
      <c r="W106" s="17"/>
      <c r="X106" s="17"/>
      <c r="Y106" s="17"/>
      <c r="Z106" s="17"/>
      <c r="AA106" s="17"/>
    </row>
    <row r="107" spans="1:27" ht="28.5" customHeight="1">
      <c r="A107" s="401"/>
      <c r="B107" s="402"/>
      <c r="C107" s="404"/>
      <c r="D107" s="165" t="s">
        <v>784</v>
      </c>
      <c r="E107" s="245"/>
      <c r="F107" s="245"/>
      <c r="G107" s="404"/>
      <c r="H107" s="404"/>
      <c r="I107" s="404"/>
      <c r="J107" s="17"/>
      <c r="K107" s="17"/>
      <c r="L107" s="17"/>
      <c r="M107" s="17"/>
      <c r="N107" s="17"/>
      <c r="O107" s="17"/>
      <c r="P107" s="17"/>
      <c r="Q107" s="17"/>
      <c r="R107" s="17"/>
      <c r="S107" s="17"/>
      <c r="T107" s="17"/>
      <c r="U107" s="17"/>
      <c r="V107" s="17"/>
      <c r="W107" s="17"/>
      <c r="X107" s="17"/>
      <c r="Y107" s="17"/>
      <c r="Z107" s="17"/>
      <c r="AA107" s="17"/>
    </row>
    <row r="108" spans="1:27" ht="15.75" customHeight="1">
      <c r="A108" s="401"/>
      <c r="B108" s="402"/>
      <c r="C108" s="278" t="s">
        <v>106</v>
      </c>
      <c r="D108" s="409"/>
      <c r="E108" s="245"/>
      <c r="F108" s="245"/>
      <c r="G108" s="404"/>
      <c r="H108" s="404"/>
      <c r="I108" s="404"/>
      <c r="J108" s="17"/>
      <c r="K108" s="17"/>
      <c r="L108" s="17"/>
      <c r="M108" s="17"/>
      <c r="N108" s="17"/>
      <c r="O108" s="17"/>
      <c r="P108" s="17"/>
      <c r="Q108" s="17"/>
      <c r="R108" s="17"/>
      <c r="S108" s="17"/>
      <c r="T108" s="17"/>
      <c r="U108" s="17"/>
      <c r="V108" s="17"/>
      <c r="W108" s="17"/>
      <c r="X108" s="17"/>
      <c r="Y108" s="17"/>
      <c r="Z108" s="17"/>
      <c r="AA108" s="17"/>
    </row>
    <row r="109" spans="1:27" ht="48" customHeight="1">
      <c r="A109" s="401"/>
      <c r="B109" s="406"/>
      <c r="C109" s="91"/>
      <c r="D109" s="165" t="s">
        <v>785</v>
      </c>
      <c r="E109" s="245"/>
      <c r="F109" s="245"/>
      <c r="G109" s="404"/>
      <c r="H109" s="404"/>
      <c r="I109" s="404"/>
      <c r="J109" s="17"/>
      <c r="K109" s="17"/>
      <c r="L109" s="17"/>
      <c r="M109" s="17"/>
      <c r="N109" s="17"/>
      <c r="O109" s="17"/>
      <c r="P109" s="17"/>
      <c r="Q109" s="17"/>
      <c r="R109" s="17"/>
      <c r="S109" s="17"/>
      <c r="T109" s="17"/>
      <c r="U109" s="17"/>
      <c r="V109" s="17"/>
      <c r="W109" s="17"/>
      <c r="X109" s="17"/>
      <c r="Y109" s="17"/>
      <c r="Z109" s="17"/>
      <c r="AA109" s="17"/>
    </row>
    <row r="110" spans="1:27">
      <c r="A110" s="401"/>
      <c r="B110" s="304" t="s">
        <v>786</v>
      </c>
      <c r="C110" s="280" t="s">
        <v>101</v>
      </c>
      <c r="D110" s="407"/>
      <c r="E110" s="245"/>
      <c r="F110" s="245"/>
      <c r="G110" s="99"/>
      <c r="H110" s="99"/>
      <c r="I110" s="99"/>
      <c r="J110" s="17"/>
      <c r="K110" s="17"/>
      <c r="L110" s="17"/>
      <c r="M110" s="17"/>
      <c r="N110" s="17"/>
      <c r="O110" s="17"/>
      <c r="P110" s="17"/>
      <c r="Q110" s="17"/>
      <c r="R110" s="17"/>
      <c r="S110" s="17"/>
      <c r="T110" s="17"/>
      <c r="U110" s="17"/>
      <c r="V110" s="17"/>
      <c r="W110" s="17"/>
      <c r="X110" s="17"/>
      <c r="Y110" s="17"/>
      <c r="Z110" s="17"/>
      <c r="AA110" s="17"/>
    </row>
    <row r="111" spans="1:27" ht="28.5" customHeight="1">
      <c r="A111" s="401"/>
      <c r="B111" s="402"/>
      <c r="C111" s="91"/>
      <c r="D111" s="165" t="s">
        <v>787</v>
      </c>
      <c r="E111" s="245"/>
      <c r="F111" s="245"/>
      <c r="G111" s="364"/>
      <c r="H111" s="364"/>
      <c r="I111" s="364"/>
      <c r="J111" s="17"/>
      <c r="K111" s="17"/>
      <c r="L111" s="17"/>
      <c r="M111" s="17"/>
      <c r="N111" s="17"/>
      <c r="O111" s="17"/>
      <c r="P111" s="17"/>
      <c r="Q111" s="17"/>
      <c r="R111" s="17"/>
      <c r="S111" s="17"/>
      <c r="T111" s="17"/>
      <c r="U111" s="17"/>
      <c r="V111" s="17"/>
      <c r="W111" s="17"/>
      <c r="X111" s="17"/>
      <c r="Y111" s="17"/>
      <c r="Z111" s="17"/>
      <c r="AA111" s="17"/>
    </row>
    <row r="112" spans="1:27" ht="15.75" customHeight="1">
      <c r="A112" s="401"/>
      <c r="B112" s="402"/>
      <c r="C112" s="278" t="s">
        <v>106</v>
      </c>
      <c r="D112" s="409"/>
      <c r="E112" s="245"/>
      <c r="F112" s="245"/>
      <c r="G112" s="404"/>
      <c r="H112" s="404"/>
      <c r="I112" s="404"/>
      <c r="J112" s="17"/>
      <c r="K112" s="17"/>
      <c r="L112" s="17"/>
      <c r="M112" s="17"/>
      <c r="N112" s="17"/>
      <c r="O112" s="17"/>
      <c r="P112" s="17"/>
      <c r="Q112" s="17"/>
      <c r="R112" s="17"/>
      <c r="S112" s="17"/>
      <c r="T112" s="17"/>
      <c r="U112" s="17"/>
      <c r="V112" s="17"/>
      <c r="W112" s="17"/>
      <c r="X112" s="17"/>
      <c r="Y112" s="17"/>
      <c r="Z112" s="17"/>
      <c r="AA112" s="17"/>
    </row>
    <row r="113" spans="1:27" ht="29.25" customHeight="1">
      <c r="A113" s="413"/>
      <c r="B113" s="427"/>
      <c r="C113" s="169"/>
      <c r="D113" s="219" t="s">
        <v>788</v>
      </c>
      <c r="E113" s="318" t="s">
        <v>112</v>
      </c>
      <c r="F113" s="428"/>
      <c r="G113" s="429"/>
      <c r="H113" s="429"/>
      <c r="I113" s="429"/>
      <c r="J113" s="17"/>
      <c r="K113" s="17"/>
      <c r="L113" s="17"/>
      <c r="M113" s="17"/>
      <c r="N113" s="17"/>
      <c r="O113" s="17"/>
      <c r="P113" s="17"/>
      <c r="Q113" s="17"/>
      <c r="R113" s="17"/>
      <c r="S113" s="17"/>
      <c r="T113" s="17"/>
      <c r="U113" s="17"/>
      <c r="V113" s="17"/>
      <c r="W113" s="17"/>
      <c r="X113" s="17"/>
      <c r="Y113" s="17"/>
      <c r="Z113" s="17"/>
      <c r="AA113" s="17"/>
    </row>
    <row r="114" spans="1:27" ht="15.75"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row>
    <row r="115" spans="1:27"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row>
    <row r="116" spans="1:27"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row>
    <row r="117" spans="1:27"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row>
    <row r="118" spans="1:27"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row>
    <row r="119" spans="1:27"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row>
    <row r="120" spans="1:27"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row>
    <row r="121" spans="1:27"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row>
    <row r="122" spans="1:27"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row>
    <row r="123" spans="1:27"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row>
    <row r="124" spans="1:27"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row>
    <row r="125" spans="1:27"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row>
    <row r="126" spans="1:27"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row>
    <row r="127" spans="1:27"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row>
    <row r="128" spans="1:27"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row>
    <row r="129" spans="1:27"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row>
    <row r="130" spans="1:27"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row>
    <row r="131" spans="1:27"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row>
    <row r="132" spans="1:27"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row>
    <row r="133" spans="1:27"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row>
    <row r="134" spans="1:27"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row>
    <row r="135" spans="1:27"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row>
    <row r="136" spans="1:27"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row>
    <row r="137" spans="1:27"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row>
    <row r="138" spans="1:27"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row>
    <row r="139" spans="1:27"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row>
    <row r="140" spans="1:27"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row>
    <row r="141" spans="1:27"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row>
    <row r="142" spans="1:27"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row>
    <row r="143" spans="1:27"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row>
    <row r="144" spans="1:27"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row>
    <row r="145" spans="1:27"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row>
    <row r="146" spans="1:27"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row>
    <row r="147" spans="1:27"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row>
    <row r="148" spans="1:27"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row>
    <row r="149" spans="1:27"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row>
    <row r="150" spans="1:27"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row>
    <row r="151" spans="1:27"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row>
    <row r="152" spans="1:27"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row>
    <row r="153" spans="1:27"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row>
    <row r="154" spans="1:27"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row>
    <row r="155" spans="1:27"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row>
    <row r="156" spans="1:27"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row>
    <row r="157" spans="1:27"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row>
    <row r="158" spans="1:27"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row>
    <row r="159" spans="1:27"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row>
    <row r="160" spans="1:27"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row>
    <row r="161" spans="1:27"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row>
    <row r="162" spans="1:27"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row>
    <row r="163" spans="1:27"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row>
    <row r="164" spans="1:27"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row>
    <row r="165" spans="1:27"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row>
    <row r="166" spans="1:27"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row>
    <row r="167" spans="1:27"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row>
    <row r="168" spans="1:27"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row>
    <row r="169" spans="1:27"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row>
    <row r="170" spans="1:27"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row>
    <row r="171" spans="1:27"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row>
    <row r="172" spans="1:27"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row>
    <row r="173" spans="1:27"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row>
    <row r="174" spans="1:27"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row>
    <row r="175" spans="1:27"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row>
    <row r="176" spans="1:27"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row>
    <row r="177" spans="1:27"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row>
    <row r="178" spans="1:27"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row>
    <row r="179" spans="1:27"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row>
    <row r="180" spans="1:27"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row>
    <row r="181" spans="1:27"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row>
    <row r="182" spans="1:27"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row>
    <row r="183" spans="1:27"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row>
    <row r="184" spans="1:27"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row>
    <row r="185" spans="1:27"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row>
    <row r="186" spans="1:27"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row>
    <row r="187" spans="1:27"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row>
    <row r="188" spans="1:27"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row>
    <row r="189" spans="1:27"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row>
    <row r="190" spans="1:27"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row>
    <row r="191" spans="1:27"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row>
    <row r="192" spans="1:27"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row>
    <row r="193" spans="1:27"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row>
    <row r="194" spans="1:27"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row>
    <row r="195" spans="1:27"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row>
    <row r="196" spans="1:27"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row>
    <row r="197" spans="1:27"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row>
    <row r="198" spans="1:27"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row>
    <row r="199" spans="1:27"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row>
    <row r="200" spans="1:27"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row>
    <row r="201" spans="1:27"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row>
    <row r="202" spans="1:27"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row>
    <row r="203" spans="1:27"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row>
    <row r="204" spans="1:27"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row>
    <row r="205" spans="1:27"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row>
    <row r="206" spans="1:27"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row>
    <row r="207" spans="1:27"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row>
    <row r="208" spans="1:27"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row>
    <row r="209" spans="1:27"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row>
    <row r="210" spans="1:27"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row>
    <row r="211" spans="1:27"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row>
    <row r="212" spans="1:27"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row>
    <row r="213" spans="1:27"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row>
    <row r="214" spans="1:27"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row>
    <row r="215" spans="1:27"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row>
    <row r="216" spans="1:27"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row>
    <row r="217" spans="1:27"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row>
    <row r="218" spans="1:27"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row>
    <row r="219" spans="1:27"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row>
    <row r="220" spans="1:27"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row>
    <row r="221" spans="1:27"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row>
    <row r="222" spans="1:27"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row>
    <row r="223" spans="1:27"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row>
    <row r="224" spans="1:27"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row>
    <row r="225" spans="1:27"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row>
    <row r="226" spans="1:27"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row>
    <row r="227" spans="1:27"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row>
    <row r="228" spans="1:27"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row>
    <row r="229" spans="1:27"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row>
    <row r="230" spans="1:27"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row>
    <row r="231" spans="1:27"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row>
    <row r="232" spans="1:27"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row>
    <row r="233" spans="1:27"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row>
    <row r="234" spans="1:27"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row>
    <row r="235" spans="1:27"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row>
    <row r="236" spans="1:27"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row>
    <row r="237" spans="1:27"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row>
    <row r="238" spans="1:27"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row>
    <row r="239" spans="1:27"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row>
    <row r="240" spans="1:27"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row>
    <row r="241" spans="1:27"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row>
    <row r="242" spans="1:27"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row>
    <row r="243" spans="1:27"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row>
    <row r="244" spans="1:27"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row>
    <row r="245" spans="1:27"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row>
    <row r="246" spans="1:27"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row>
    <row r="247" spans="1:27"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row>
    <row r="248" spans="1:27"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row>
    <row r="249" spans="1:27"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row>
    <row r="250" spans="1:27"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row>
    <row r="251" spans="1:27"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row>
    <row r="252" spans="1:27"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row>
    <row r="253" spans="1:27"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row>
    <row r="254" spans="1:27"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row>
    <row r="255" spans="1:27"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row>
    <row r="256" spans="1:27"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row>
    <row r="257" spans="1:27" ht="15.75" hidden="1" customHeight="1">
      <c r="A257" s="17"/>
      <c r="B257" s="17"/>
      <c r="C257" s="132"/>
      <c r="D257" s="132"/>
      <c r="E257" s="133"/>
      <c r="F257" s="132"/>
      <c r="G257" s="134"/>
      <c r="H257" s="134"/>
      <c r="I257" s="135"/>
      <c r="J257" s="17"/>
      <c r="K257" s="17"/>
      <c r="L257" s="17"/>
      <c r="M257" s="17"/>
      <c r="N257" s="17"/>
      <c r="O257" s="17"/>
      <c r="P257" s="17"/>
      <c r="Q257" s="17"/>
      <c r="R257" s="17"/>
      <c r="S257" s="17"/>
      <c r="T257" s="17"/>
      <c r="U257" s="17"/>
      <c r="V257" s="17"/>
      <c r="W257" s="17"/>
      <c r="X257" s="17"/>
      <c r="Y257" s="17"/>
      <c r="Z257" s="17"/>
      <c r="AA257" s="17"/>
    </row>
    <row r="258" spans="1:27" ht="15.75" hidden="1" customHeight="1">
      <c r="A258" s="17"/>
      <c r="B258" s="17"/>
      <c r="C258" s="132"/>
      <c r="D258" s="132"/>
      <c r="E258" s="133"/>
      <c r="F258" s="132"/>
      <c r="G258" s="134"/>
      <c r="H258" s="134"/>
      <c r="I258" s="135"/>
      <c r="J258" s="17"/>
      <c r="K258" s="17"/>
      <c r="L258" s="17"/>
      <c r="M258" s="17"/>
      <c r="N258" s="17"/>
      <c r="O258" s="17"/>
      <c r="P258" s="17"/>
      <c r="Q258" s="17"/>
      <c r="R258" s="17"/>
      <c r="S258" s="17"/>
      <c r="T258" s="17"/>
      <c r="U258" s="17"/>
      <c r="V258" s="17"/>
      <c r="W258" s="17"/>
      <c r="X258" s="17"/>
      <c r="Y258" s="17"/>
      <c r="Z258" s="17"/>
      <c r="AA258" s="17"/>
    </row>
    <row r="259" spans="1:27" ht="15.75" hidden="1" customHeight="1">
      <c r="A259" s="17"/>
      <c r="B259" s="17"/>
      <c r="C259" s="132"/>
      <c r="D259" s="132"/>
      <c r="E259" s="133"/>
      <c r="F259" s="132"/>
      <c r="G259" s="134"/>
      <c r="H259" s="134"/>
      <c r="I259" s="135"/>
      <c r="J259" s="17"/>
      <c r="K259" s="17"/>
      <c r="L259" s="17"/>
      <c r="M259" s="17"/>
      <c r="N259" s="17"/>
      <c r="O259" s="17"/>
      <c r="P259" s="17"/>
      <c r="Q259" s="17"/>
      <c r="R259" s="17"/>
      <c r="S259" s="17"/>
      <c r="T259" s="17"/>
      <c r="U259" s="17"/>
      <c r="V259" s="17"/>
      <c r="W259" s="17"/>
      <c r="X259" s="17"/>
      <c r="Y259" s="17"/>
      <c r="Z259" s="17"/>
      <c r="AA259" s="17"/>
    </row>
    <row r="260" spans="1:27" ht="15.75" hidden="1" customHeight="1">
      <c r="A260" s="17"/>
      <c r="B260" s="17"/>
      <c r="C260" s="132"/>
      <c r="D260" s="132"/>
      <c r="E260" s="133"/>
      <c r="F260" s="132"/>
      <c r="G260" s="134"/>
      <c r="H260" s="134"/>
      <c r="I260" s="135"/>
      <c r="J260" s="17"/>
      <c r="K260" s="17"/>
      <c r="L260" s="17"/>
      <c r="M260" s="17"/>
      <c r="N260" s="17"/>
      <c r="O260" s="17"/>
      <c r="P260" s="17"/>
      <c r="Q260" s="17"/>
      <c r="R260" s="17"/>
      <c r="S260" s="17"/>
      <c r="T260" s="17"/>
      <c r="U260" s="17"/>
      <c r="V260" s="17"/>
      <c r="W260" s="17"/>
      <c r="X260" s="17"/>
      <c r="Y260" s="17"/>
      <c r="Z260" s="17"/>
      <c r="AA260" s="17"/>
    </row>
    <row r="261" spans="1:27" ht="15.75" hidden="1" customHeight="1">
      <c r="A261" s="17"/>
      <c r="B261" s="17"/>
      <c r="C261" s="132"/>
      <c r="D261" s="132"/>
      <c r="E261" s="133"/>
      <c r="F261" s="132"/>
      <c r="G261" s="134"/>
      <c r="H261" s="134"/>
      <c r="I261" s="135"/>
      <c r="J261" s="17"/>
      <c r="K261" s="17"/>
      <c r="L261" s="17"/>
      <c r="M261" s="17"/>
      <c r="N261" s="17"/>
      <c r="O261" s="17"/>
      <c r="P261" s="17"/>
      <c r="Q261" s="17"/>
      <c r="R261" s="17"/>
      <c r="S261" s="17"/>
      <c r="T261" s="17"/>
      <c r="U261" s="17"/>
      <c r="V261" s="17"/>
      <c r="W261" s="17"/>
      <c r="X261" s="17"/>
      <c r="Y261" s="17"/>
      <c r="Z261" s="17"/>
      <c r="AA261" s="17"/>
    </row>
    <row r="262" spans="1:27" ht="15.75" hidden="1" customHeight="1">
      <c r="A262" s="17"/>
      <c r="B262" s="17"/>
      <c r="C262" s="132"/>
      <c r="D262" s="132"/>
      <c r="E262" s="133"/>
      <c r="F262" s="132"/>
      <c r="G262" s="134"/>
      <c r="H262" s="134"/>
      <c r="I262" s="135"/>
      <c r="J262" s="17"/>
      <c r="K262" s="17"/>
      <c r="L262" s="17"/>
      <c r="M262" s="17"/>
      <c r="N262" s="17"/>
      <c r="O262" s="17"/>
      <c r="P262" s="17"/>
      <c r="Q262" s="17"/>
      <c r="R262" s="17"/>
      <c r="S262" s="17"/>
      <c r="T262" s="17"/>
      <c r="U262" s="17"/>
      <c r="V262" s="17"/>
      <c r="W262" s="17"/>
      <c r="X262" s="17"/>
      <c r="Y262" s="17"/>
      <c r="Z262" s="17"/>
      <c r="AA262" s="17"/>
    </row>
    <row r="263" spans="1:27" ht="15.75" hidden="1" customHeight="1">
      <c r="A263" s="17"/>
      <c r="B263" s="17"/>
      <c r="C263" s="132"/>
      <c r="D263" s="132"/>
      <c r="E263" s="133"/>
      <c r="F263" s="132"/>
      <c r="G263" s="134"/>
      <c r="H263" s="134"/>
      <c r="I263" s="135"/>
      <c r="J263" s="17"/>
      <c r="K263" s="17"/>
      <c r="L263" s="17"/>
      <c r="M263" s="17"/>
      <c r="N263" s="17"/>
      <c r="O263" s="17"/>
      <c r="P263" s="17"/>
      <c r="Q263" s="17"/>
      <c r="R263" s="17"/>
      <c r="S263" s="17"/>
      <c r="T263" s="17"/>
      <c r="U263" s="17"/>
      <c r="V263" s="17"/>
      <c r="W263" s="17"/>
      <c r="X263" s="17"/>
      <c r="Y263" s="17"/>
      <c r="Z263" s="17"/>
      <c r="AA263" s="17"/>
    </row>
    <row r="264" spans="1:27" ht="15.75" hidden="1" customHeight="1">
      <c r="A264" s="17"/>
      <c r="B264" s="17"/>
      <c r="C264" s="132"/>
      <c r="D264" s="132"/>
      <c r="E264" s="133"/>
      <c r="F264" s="132"/>
      <c r="G264" s="134"/>
      <c r="H264" s="134"/>
      <c r="I264" s="135"/>
      <c r="J264" s="17"/>
      <c r="K264" s="17"/>
      <c r="L264" s="17"/>
      <c r="M264" s="17"/>
      <c r="N264" s="17"/>
      <c r="O264" s="17"/>
      <c r="P264" s="17"/>
      <c r="Q264" s="17"/>
      <c r="R264" s="17"/>
      <c r="S264" s="17"/>
      <c r="T264" s="17"/>
      <c r="U264" s="17"/>
      <c r="V264" s="17"/>
      <c r="W264" s="17"/>
      <c r="X264" s="17"/>
      <c r="Y264" s="17"/>
      <c r="Z264" s="17"/>
      <c r="AA264" s="17"/>
    </row>
    <row r="265" spans="1:27" ht="15.75" hidden="1" customHeight="1">
      <c r="A265" s="17"/>
      <c r="B265" s="17"/>
      <c r="C265" s="132"/>
      <c r="D265" s="132"/>
      <c r="E265" s="133"/>
      <c r="F265" s="132"/>
      <c r="G265" s="134"/>
      <c r="H265" s="134"/>
      <c r="I265" s="135"/>
      <c r="J265" s="17"/>
      <c r="K265" s="17"/>
      <c r="L265" s="17"/>
      <c r="M265" s="17"/>
      <c r="N265" s="17"/>
      <c r="O265" s="17"/>
      <c r="P265" s="17"/>
      <c r="Q265" s="17"/>
      <c r="R265" s="17"/>
      <c r="S265" s="17"/>
      <c r="T265" s="17"/>
      <c r="U265" s="17"/>
      <c r="V265" s="17"/>
      <c r="W265" s="17"/>
      <c r="X265" s="17"/>
      <c r="Y265" s="17"/>
      <c r="Z265" s="17"/>
      <c r="AA265" s="17"/>
    </row>
    <row r="266" spans="1:27" ht="15.75" hidden="1" customHeight="1">
      <c r="A266" s="17"/>
      <c r="B266" s="17"/>
      <c r="C266" s="132"/>
      <c r="D266" s="132"/>
      <c r="E266" s="133"/>
      <c r="F266" s="132"/>
      <c r="G266" s="134"/>
      <c r="H266" s="134"/>
      <c r="I266" s="135"/>
      <c r="J266" s="17"/>
      <c r="K266" s="17"/>
      <c r="L266" s="17"/>
      <c r="M266" s="17"/>
      <c r="N266" s="17"/>
      <c r="O266" s="17"/>
      <c r="P266" s="17"/>
      <c r="Q266" s="17"/>
      <c r="R266" s="17"/>
      <c r="S266" s="17"/>
      <c r="T266" s="17"/>
      <c r="U266" s="17"/>
      <c r="V266" s="17"/>
      <c r="W266" s="17"/>
      <c r="X266" s="17"/>
      <c r="Y266" s="17"/>
      <c r="Z266" s="17"/>
      <c r="AA266" s="17"/>
    </row>
    <row r="267" spans="1:27" ht="15.75" hidden="1" customHeight="1">
      <c r="A267" s="17"/>
      <c r="B267" s="17"/>
      <c r="C267" s="132"/>
      <c r="D267" s="132"/>
      <c r="E267" s="133"/>
      <c r="F267" s="132"/>
      <c r="G267" s="134"/>
      <c r="H267" s="134"/>
      <c r="I267" s="135"/>
      <c r="J267" s="17"/>
      <c r="K267" s="17"/>
      <c r="L267" s="17"/>
      <c r="M267" s="17"/>
      <c r="N267" s="17"/>
      <c r="O267" s="17"/>
      <c r="P267" s="17"/>
      <c r="Q267" s="17"/>
      <c r="R267" s="17"/>
      <c r="S267" s="17"/>
      <c r="T267" s="17"/>
      <c r="U267" s="17"/>
      <c r="V267" s="17"/>
      <c r="W267" s="17"/>
      <c r="X267" s="17"/>
      <c r="Y267" s="17"/>
      <c r="Z267" s="17"/>
      <c r="AA267" s="17"/>
    </row>
    <row r="268" spans="1:27" ht="15.75" hidden="1" customHeight="1">
      <c r="A268" s="17"/>
      <c r="B268" s="17"/>
      <c r="C268" s="132"/>
      <c r="D268" s="132"/>
      <c r="E268" s="133"/>
      <c r="F268" s="132"/>
      <c r="G268" s="134"/>
      <c r="H268" s="134"/>
      <c r="I268" s="135"/>
      <c r="J268" s="17"/>
      <c r="K268" s="17"/>
      <c r="L268" s="17"/>
      <c r="M268" s="17"/>
      <c r="N268" s="17"/>
      <c r="O268" s="17"/>
      <c r="P268" s="17"/>
      <c r="Q268" s="17"/>
      <c r="R268" s="17"/>
      <c r="S268" s="17"/>
      <c r="T268" s="17"/>
      <c r="U268" s="17"/>
      <c r="V268" s="17"/>
      <c r="W268" s="17"/>
      <c r="X268" s="17"/>
      <c r="Y268" s="17"/>
      <c r="Z268" s="17"/>
      <c r="AA268" s="17"/>
    </row>
    <row r="269" spans="1:27" ht="15.75" hidden="1" customHeight="1">
      <c r="A269" s="17"/>
      <c r="B269" s="17"/>
      <c r="C269" s="132"/>
      <c r="D269" s="132"/>
      <c r="E269" s="133"/>
      <c r="F269" s="132"/>
      <c r="G269" s="134"/>
      <c r="H269" s="134"/>
      <c r="I269" s="135"/>
      <c r="J269" s="17"/>
      <c r="K269" s="17"/>
      <c r="L269" s="17"/>
      <c r="M269" s="17"/>
      <c r="N269" s="17"/>
      <c r="O269" s="17"/>
      <c r="P269" s="17"/>
      <c r="Q269" s="17"/>
      <c r="R269" s="17"/>
      <c r="S269" s="17"/>
      <c r="T269" s="17"/>
      <c r="U269" s="17"/>
      <c r="V269" s="17"/>
      <c r="W269" s="17"/>
      <c r="X269" s="17"/>
      <c r="Y269" s="17"/>
      <c r="Z269" s="17"/>
      <c r="AA269" s="17"/>
    </row>
    <row r="270" spans="1:27" ht="15.75" hidden="1" customHeight="1">
      <c r="A270" s="17"/>
      <c r="B270" s="17"/>
      <c r="C270" s="132"/>
      <c r="D270" s="132"/>
      <c r="E270" s="133"/>
      <c r="F270" s="132"/>
      <c r="G270" s="134"/>
      <c r="H270" s="134"/>
      <c r="I270" s="135"/>
      <c r="J270" s="17"/>
      <c r="K270" s="17"/>
      <c r="L270" s="17"/>
      <c r="M270" s="17"/>
      <c r="N270" s="17"/>
      <c r="O270" s="17"/>
      <c r="P270" s="17"/>
      <c r="Q270" s="17"/>
      <c r="R270" s="17"/>
      <c r="S270" s="17"/>
      <c r="T270" s="17"/>
      <c r="U270" s="17"/>
      <c r="V270" s="17"/>
      <c r="W270" s="17"/>
      <c r="X270" s="17"/>
      <c r="Y270" s="17"/>
      <c r="Z270" s="17"/>
      <c r="AA270" s="17"/>
    </row>
    <row r="271" spans="1:27" ht="15.75" hidden="1" customHeight="1">
      <c r="A271" s="17"/>
      <c r="B271" s="17"/>
      <c r="C271" s="132"/>
      <c r="D271" s="132"/>
      <c r="E271" s="133"/>
      <c r="F271" s="132"/>
      <c r="G271" s="134"/>
      <c r="H271" s="134"/>
      <c r="I271" s="135"/>
      <c r="J271" s="17"/>
      <c r="K271" s="17"/>
      <c r="L271" s="17"/>
      <c r="M271" s="17"/>
      <c r="N271" s="17"/>
      <c r="O271" s="17"/>
      <c r="P271" s="17"/>
      <c r="Q271" s="17"/>
      <c r="R271" s="17"/>
      <c r="S271" s="17"/>
      <c r="T271" s="17"/>
      <c r="U271" s="17"/>
      <c r="V271" s="17"/>
      <c r="W271" s="17"/>
      <c r="X271" s="17"/>
      <c r="Y271" s="17"/>
      <c r="Z271" s="17"/>
      <c r="AA271" s="17"/>
    </row>
    <row r="272" spans="1:27" ht="15.75" hidden="1" customHeight="1">
      <c r="A272" s="17"/>
      <c r="B272" s="17"/>
      <c r="C272" s="132"/>
      <c r="D272" s="132"/>
      <c r="E272" s="133"/>
      <c r="F272" s="132"/>
      <c r="G272" s="134"/>
      <c r="H272" s="134"/>
      <c r="I272" s="135"/>
      <c r="J272" s="17"/>
      <c r="K272" s="17"/>
      <c r="L272" s="17"/>
      <c r="M272" s="17"/>
      <c r="N272" s="17"/>
      <c r="O272" s="17"/>
      <c r="P272" s="17"/>
      <c r="Q272" s="17"/>
      <c r="R272" s="17"/>
      <c r="S272" s="17"/>
      <c r="T272" s="17"/>
      <c r="U272" s="17"/>
      <c r="V272" s="17"/>
      <c r="W272" s="17"/>
      <c r="X272" s="17"/>
      <c r="Y272" s="17"/>
      <c r="Z272" s="17"/>
      <c r="AA272" s="17"/>
    </row>
    <row r="273" spans="1:27" ht="15.75" hidden="1" customHeight="1">
      <c r="A273" s="17"/>
      <c r="B273" s="17"/>
      <c r="C273" s="132"/>
      <c r="D273" s="132"/>
      <c r="E273" s="133"/>
      <c r="F273" s="132"/>
      <c r="G273" s="134"/>
      <c r="H273" s="134"/>
      <c r="I273" s="135"/>
      <c r="J273" s="17"/>
      <c r="K273" s="17"/>
      <c r="L273" s="17"/>
      <c r="M273" s="17"/>
      <c r="N273" s="17"/>
      <c r="O273" s="17"/>
      <c r="P273" s="17"/>
      <c r="Q273" s="17"/>
      <c r="R273" s="17"/>
      <c r="S273" s="17"/>
      <c r="T273" s="17"/>
      <c r="U273" s="17"/>
      <c r="V273" s="17"/>
      <c r="W273" s="17"/>
      <c r="X273" s="17"/>
      <c r="Y273" s="17"/>
      <c r="Z273" s="17"/>
      <c r="AA273" s="17"/>
    </row>
    <row r="274" spans="1:27" ht="15.75" hidden="1" customHeight="1">
      <c r="A274" s="17"/>
      <c r="B274" s="17"/>
      <c r="C274" s="132"/>
      <c r="D274" s="132"/>
      <c r="E274" s="133"/>
      <c r="F274" s="132"/>
      <c r="G274" s="134"/>
      <c r="H274" s="134"/>
      <c r="I274" s="135"/>
      <c r="J274" s="17"/>
      <c r="K274" s="17"/>
      <c r="L274" s="17"/>
      <c r="M274" s="17"/>
      <c r="N274" s="17"/>
      <c r="O274" s="17"/>
      <c r="P274" s="17"/>
      <c r="Q274" s="17"/>
      <c r="R274" s="17"/>
      <c r="S274" s="17"/>
      <c r="T274" s="17"/>
      <c r="U274" s="17"/>
      <c r="V274" s="17"/>
      <c r="W274" s="17"/>
      <c r="X274" s="17"/>
      <c r="Y274" s="17"/>
      <c r="Z274" s="17"/>
      <c r="AA274" s="17"/>
    </row>
    <row r="275" spans="1:27" ht="15.75" hidden="1" customHeight="1">
      <c r="A275" s="17"/>
      <c r="B275" s="17"/>
      <c r="C275" s="132"/>
      <c r="D275" s="132"/>
      <c r="E275" s="133"/>
      <c r="F275" s="132"/>
      <c r="G275" s="134"/>
      <c r="H275" s="134"/>
      <c r="I275" s="135"/>
      <c r="J275" s="17"/>
      <c r="K275" s="17"/>
      <c r="L275" s="17"/>
      <c r="M275" s="17"/>
      <c r="N275" s="17"/>
      <c r="O275" s="17"/>
      <c r="P275" s="17"/>
      <c r="Q275" s="17"/>
      <c r="R275" s="17"/>
      <c r="S275" s="17"/>
      <c r="T275" s="17"/>
      <c r="U275" s="17"/>
      <c r="V275" s="17"/>
      <c r="W275" s="17"/>
      <c r="X275" s="17"/>
      <c r="Y275" s="17"/>
      <c r="Z275" s="17"/>
      <c r="AA275" s="17"/>
    </row>
    <row r="276" spans="1:27" ht="15.75" hidden="1" customHeight="1">
      <c r="A276" s="17"/>
      <c r="B276" s="17"/>
      <c r="C276" s="132"/>
      <c r="D276" s="132"/>
      <c r="E276" s="133"/>
      <c r="F276" s="132"/>
      <c r="G276" s="134"/>
      <c r="H276" s="134"/>
      <c r="I276" s="135"/>
      <c r="J276" s="17"/>
      <c r="K276" s="17"/>
      <c r="L276" s="17"/>
      <c r="M276" s="17"/>
      <c r="N276" s="17"/>
      <c r="O276" s="17"/>
      <c r="P276" s="17"/>
      <c r="Q276" s="17"/>
      <c r="R276" s="17"/>
      <c r="S276" s="17"/>
      <c r="T276" s="17"/>
      <c r="U276" s="17"/>
      <c r="V276" s="17"/>
      <c r="W276" s="17"/>
      <c r="X276" s="17"/>
      <c r="Y276" s="17"/>
      <c r="Z276" s="17"/>
      <c r="AA276" s="17"/>
    </row>
    <row r="277" spans="1:27" ht="15.75" hidden="1" customHeight="1">
      <c r="A277" s="17"/>
      <c r="B277" s="17"/>
      <c r="C277" s="132"/>
      <c r="D277" s="132"/>
      <c r="E277" s="133"/>
      <c r="F277" s="132"/>
      <c r="G277" s="134"/>
      <c r="H277" s="134"/>
      <c r="I277" s="135"/>
      <c r="J277" s="17"/>
      <c r="K277" s="17"/>
      <c r="L277" s="17"/>
      <c r="M277" s="17"/>
      <c r="N277" s="17"/>
      <c r="O277" s="17"/>
      <c r="P277" s="17"/>
      <c r="Q277" s="17"/>
      <c r="R277" s="17"/>
      <c r="S277" s="17"/>
      <c r="T277" s="17"/>
      <c r="U277" s="17"/>
      <c r="V277" s="17"/>
      <c r="W277" s="17"/>
      <c r="X277" s="17"/>
      <c r="Y277" s="17"/>
      <c r="Z277" s="17"/>
      <c r="AA277" s="17"/>
    </row>
    <row r="278" spans="1:27" ht="15.75" hidden="1" customHeight="1">
      <c r="A278" s="17"/>
      <c r="B278" s="17"/>
      <c r="C278" s="132"/>
      <c r="D278" s="132"/>
      <c r="E278" s="133"/>
      <c r="F278" s="132"/>
      <c r="G278" s="134"/>
      <c r="H278" s="134"/>
      <c r="I278" s="135"/>
      <c r="J278" s="17"/>
      <c r="K278" s="17"/>
      <c r="L278" s="17"/>
      <c r="M278" s="17"/>
      <c r="N278" s="17"/>
      <c r="O278" s="17"/>
      <c r="P278" s="17"/>
      <c r="Q278" s="17"/>
      <c r="R278" s="17"/>
      <c r="S278" s="17"/>
      <c r="T278" s="17"/>
      <c r="U278" s="17"/>
      <c r="V278" s="17"/>
      <c r="W278" s="17"/>
      <c r="X278" s="17"/>
      <c r="Y278" s="17"/>
      <c r="Z278" s="17"/>
      <c r="AA278" s="17"/>
    </row>
    <row r="279" spans="1:27" ht="15.75" hidden="1" customHeight="1">
      <c r="A279" s="17"/>
      <c r="B279" s="17"/>
      <c r="C279" s="132"/>
      <c r="D279" s="132"/>
      <c r="E279" s="133"/>
      <c r="F279" s="132"/>
      <c r="G279" s="134"/>
      <c r="H279" s="134"/>
      <c r="I279" s="135"/>
      <c r="J279" s="17"/>
      <c r="K279" s="17"/>
      <c r="L279" s="17"/>
      <c r="M279" s="17"/>
      <c r="N279" s="17"/>
      <c r="O279" s="17"/>
      <c r="P279" s="17"/>
      <c r="Q279" s="17"/>
      <c r="R279" s="17"/>
      <c r="S279" s="17"/>
      <c r="T279" s="17"/>
      <c r="U279" s="17"/>
      <c r="V279" s="17"/>
      <c r="W279" s="17"/>
      <c r="X279" s="17"/>
      <c r="Y279" s="17"/>
      <c r="Z279" s="17"/>
      <c r="AA279" s="17"/>
    </row>
    <row r="280" spans="1:27" ht="15.75" hidden="1" customHeight="1">
      <c r="A280" s="17"/>
      <c r="B280" s="17"/>
      <c r="C280" s="132"/>
      <c r="D280" s="132"/>
      <c r="E280" s="133"/>
      <c r="F280" s="132"/>
      <c r="G280" s="134"/>
      <c r="H280" s="134"/>
      <c r="I280" s="135"/>
      <c r="J280" s="17"/>
      <c r="K280" s="17"/>
      <c r="L280" s="17"/>
      <c r="M280" s="17"/>
      <c r="N280" s="17"/>
      <c r="O280" s="17"/>
      <c r="P280" s="17"/>
      <c r="Q280" s="17"/>
      <c r="R280" s="17"/>
      <c r="S280" s="17"/>
      <c r="T280" s="17"/>
      <c r="U280" s="17"/>
      <c r="V280" s="17"/>
      <c r="W280" s="17"/>
      <c r="X280" s="17"/>
      <c r="Y280" s="17"/>
      <c r="Z280" s="17"/>
      <c r="AA280" s="17"/>
    </row>
    <row r="281" spans="1:27" ht="15.75" hidden="1" customHeight="1">
      <c r="A281" s="17"/>
      <c r="B281" s="17"/>
      <c r="C281" s="132"/>
      <c r="D281" s="132"/>
      <c r="E281" s="133"/>
      <c r="F281" s="132"/>
      <c r="G281" s="134"/>
      <c r="H281" s="134"/>
      <c r="I281" s="135"/>
      <c r="J281" s="17"/>
      <c r="K281" s="17"/>
      <c r="L281" s="17"/>
      <c r="M281" s="17"/>
      <c r="N281" s="17"/>
      <c r="O281" s="17"/>
      <c r="P281" s="17"/>
      <c r="Q281" s="17"/>
      <c r="R281" s="17"/>
      <c r="S281" s="17"/>
      <c r="T281" s="17"/>
      <c r="U281" s="17"/>
      <c r="V281" s="17"/>
      <c r="W281" s="17"/>
      <c r="X281" s="17"/>
      <c r="Y281" s="17"/>
      <c r="Z281" s="17"/>
      <c r="AA281" s="17"/>
    </row>
    <row r="282" spans="1:27" ht="15.75" hidden="1" customHeight="1">
      <c r="A282" s="17"/>
      <c r="B282" s="17"/>
      <c r="C282" s="132"/>
      <c r="D282" s="132"/>
      <c r="E282" s="133"/>
      <c r="F282" s="132"/>
      <c r="G282" s="134"/>
      <c r="H282" s="134"/>
      <c r="I282" s="135"/>
      <c r="J282" s="17"/>
      <c r="K282" s="17"/>
      <c r="L282" s="17"/>
      <c r="M282" s="17"/>
      <c r="N282" s="17"/>
      <c r="O282" s="17"/>
      <c r="P282" s="17"/>
      <c r="Q282" s="17"/>
      <c r="R282" s="17"/>
      <c r="S282" s="17"/>
      <c r="T282" s="17"/>
      <c r="U282" s="17"/>
      <c r="V282" s="17"/>
      <c r="W282" s="17"/>
      <c r="X282" s="17"/>
      <c r="Y282" s="17"/>
      <c r="Z282" s="17"/>
      <c r="AA282" s="17"/>
    </row>
    <row r="283" spans="1:27" ht="15.75" hidden="1" customHeight="1">
      <c r="A283" s="17"/>
      <c r="B283" s="17"/>
      <c r="C283" s="132"/>
      <c r="D283" s="132"/>
      <c r="E283" s="133"/>
      <c r="F283" s="132"/>
      <c r="G283" s="134"/>
      <c r="H283" s="134"/>
      <c r="I283" s="135"/>
      <c r="J283" s="17"/>
      <c r="K283" s="17"/>
      <c r="L283" s="17"/>
      <c r="M283" s="17"/>
      <c r="N283" s="17"/>
      <c r="O283" s="17"/>
      <c r="P283" s="17"/>
      <c r="Q283" s="17"/>
      <c r="R283" s="17"/>
      <c r="S283" s="17"/>
      <c r="T283" s="17"/>
      <c r="U283" s="17"/>
      <c r="V283" s="17"/>
      <c r="W283" s="17"/>
      <c r="X283" s="17"/>
      <c r="Y283" s="17"/>
      <c r="Z283" s="17"/>
      <c r="AA283" s="17"/>
    </row>
    <row r="284" spans="1:27" ht="15.75" hidden="1" customHeight="1">
      <c r="A284" s="17"/>
      <c r="B284" s="17"/>
      <c r="C284" s="132"/>
      <c r="D284" s="132"/>
      <c r="E284" s="133"/>
      <c r="F284" s="132"/>
      <c r="G284" s="134"/>
      <c r="H284" s="134"/>
      <c r="I284" s="135"/>
      <c r="J284" s="17"/>
      <c r="K284" s="17"/>
      <c r="L284" s="17"/>
      <c r="M284" s="17"/>
      <c r="N284" s="17"/>
      <c r="O284" s="17"/>
      <c r="P284" s="17"/>
      <c r="Q284" s="17"/>
      <c r="R284" s="17"/>
      <c r="S284" s="17"/>
      <c r="T284" s="17"/>
      <c r="U284" s="17"/>
      <c r="V284" s="17"/>
      <c r="W284" s="17"/>
      <c r="X284" s="17"/>
      <c r="Y284" s="17"/>
      <c r="Z284" s="17"/>
      <c r="AA284" s="17"/>
    </row>
    <row r="285" spans="1:27" ht="15.75" hidden="1" customHeight="1">
      <c r="A285" s="17"/>
      <c r="B285" s="17"/>
      <c r="C285" s="132"/>
      <c r="D285" s="132"/>
      <c r="E285" s="133"/>
      <c r="F285" s="132"/>
      <c r="G285" s="134"/>
      <c r="H285" s="134"/>
      <c r="I285" s="135"/>
      <c r="J285" s="17"/>
      <c r="K285" s="17"/>
      <c r="L285" s="17"/>
      <c r="M285" s="17"/>
      <c r="N285" s="17"/>
      <c r="O285" s="17"/>
      <c r="P285" s="17"/>
      <c r="Q285" s="17"/>
      <c r="R285" s="17"/>
      <c r="S285" s="17"/>
      <c r="T285" s="17"/>
      <c r="U285" s="17"/>
      <c r="V285" s="17"/>
      <c r="W285" s="17"/>
      <c r="X285" s="17"/>
      <c r="Y285" s="17"/>
      <c r="Z285" s="17"/>
      <c r="AA285" s="17"/>
    </row>
    <row r="286" spans="1:27" ht="15.75" hidden="1" customHeight="1">
      <c r="A286" s="17"/>
      <c r="B286" s="17"/>
      <c r="C286" s="132"/>
      <c r="D286" s="132"/>
      <c r="E286" s="133"/>
      <c r="F286" s="132"/>
      <c r="G286" s="134"/>
      <c r="H286" s="134"/>
      <c r="I286" s="135"/>
      <c r="J286" s="17"/>
      <c r="K286" s="17"/>
      <c r="L286" s="17"/>
      <c r="M286" s="17"/>
      <c r="N286" s="17"/>
      <c r="O286" s="17"/>
      <c r="P286" s="17"/>
      <c r="Q286" s="17"/>
      <c r="R286" s="17"/>
      <c r="S286" s="17"/>
      <c r="T286" s="17"/>
      <c r="U286" s="17"/>
      <c r="V286" s="17"/>
      <c r="W286" s="17"/>
      <c r="X286" s="17"/>
      <c r="Y286" s="17"/>
      <c r="Z286" s="17"/>
      <c r="AA286" s="17"/>
    </row>
    <row r="287" spans="1:27" ht="15.75" hidden="1" customHeight="1">
      <c r="A287" s="17"/>
      <c r="B287" s="17"/>
      <c r="C287" s="132"/>
      <c r="D287" s="132"/>
      <c r="E287" s="133"/>
      <c r="F287" s="132"/>
      <c r="G287" s="134"/>
      <c r="H287" s="134"/>
      <c r="I287" s="135"/>
      <c r="J287" s="17"/>
      <c r="K287" s="17"/>
      <c r="L287" s="17"/>
      <c r="M287" s="17"/>
      <c r="N287" s="17"/>
      <c r="O287" s="17"/>
      <c r="P287" s="17"/>
      <c r="Q287" s="17"/>
      <c r="R287" s="17"/>
      <c r="S287" s="17"/>
      <c r="T287" s="17"/>
      <c r="U287" s="17"/>
      <c r="V287" s="17"/>
      <c r="W287" s="17"/>
      <c r="X287" s="17"/>
      <c r="Y287" s="17"/>
      <c r="Z287" s="17"/>
      <c r="AA287" s="17"/>
    </row>
    <row r="288" spans="1:27" ht="15.75" hidden="1" customHeight="1">
      <c r="A288" s="17"/>
      <c r="B288" s="17"/>
      <c r="C288" s="132"/>
      <c r="D288" s="132"/>
      <c r="E288" s="133"/>
      <c r="F288" s="132"/>
      <c r="G288" s="134"/>
      <c r="H288" s="134"/>
      <c r="I288" s="135"/>
      <c r="J288" s="17"/>
      <c r="K288" s="17"/>
      <c r="L288" s="17"/>
      <c r="M288" s="17"/>
      <c r="N288" s="17"/>
      <c r="O288" s="17"/>
      <c r="P288" s="17"/>
      <c r="Q288" s="17"/>
      <c r="R288" s="17"/>
      <c r="S288" s="17"/>
      <c r="T288" s="17"/>
      <c r="U288" s="17"/>
      <c r="V288" s="17"/>
      <c r="W288" s="17"/>
      <c r="X288" s="17"/>
      <c r="Y288" s="17"/>
      <c r="Z288" s="17"/>
      <c r="AA288" s="17"/>
    </row>
    <row r="289" spans="1:27" ht="15.75" hidden="1" customHeight="1">
      <c r="A289" s="17"/>
      <c r="B289" s="17"/>
      <c r="C289" s="132"/>
      <c r="D289" s="132"/>
      <c r="E289" s="133"/>
      <c r="F289" s="132"/>
      <c r="G289" s="134"/>
      <c r="H289" s="134"/>
      <c r="I289" s="135"/>
      <c r="J289" s="17"/>
      <c r="K289" s="17"/>
      <c r="L289" s="17"/>
      <c r="M289" s="17"/>
      <c r="N289" s="17"/>
      <c r="O289" s="17"/>
      <c r="P289" s="17"/>
      <c r="Q289" s="17"/>
      <c r="R289" s="17"/>
      <c r="S289" s="17"/>
      <c r="T289" s="17"/>
      <c r="U289" s="17"/>
      <c r="V289" s="17"/>
      <c r="W289" s="17"/>
      <c r="X289" s="17"/>
      <c r="Y289" s="17"/>
      <c r="Z289" s="17"/>
      <c r="AA289" s="17"/>
    </row>
    <row r="290" spans="1:27" ht="15.75" hidden="1" customHeight="1">
      <c r="A290" s="17"/>
      <c r="B290" s="17"/>
      <c r="C290" s="132"/>
      <c r="D290" s="132"/>
      <c r="E290" s="133"/>
      <c r="F290" s="132"/>
      <c r="G290" s="134"/>
      <c r="H290" s="134"/>
      <c r="I290" s="135"/>
      <c r="J290" s="17"/>
      <c r="K290" s="17"/>
      <c r="L290" s="17"/>
      <c r="M290" s="17"/>
      <c r="N290" s="17"/>
      <c r="O290" s="17"/>
      <c r="P290" s="17"/>
      <c r="Q290" s="17"/>
      <c r="R290" s="17"/>
      <c r="S290" s="17"/>
      <c r="T290" s="17"/>
      <c r="U290" s="17"/>
      <c r="V290" s="17"/>
      <c r="W290" s="17"/>
      <c r="X290" s="17"/>
      <c r="Y290" s="17"/>
      <c r="Z290" s="17"/>
      <c r="AA290" s="17"/>
    </row>
    <row r="291" spans="1:27" ht="15.75" hidden="1" customHeight="1">
      <c r="A291" s="17"/>
      <c r="B291" s="17"/>
      <c r="C291" s="132"/>
      <c r="D291" s="132"/>
      <c r="E291" s="133"/>
      <c r="F291" s="132"/>
      <c r="G291" s="134"/>
      <c r="H291" s="134"/>
      <c r="I291" s="135"/>
      <c r="J291" s="17"/>
      <c r="K291" s="17"/>
      <c r="L291" s="17"/>
      <c r="M291" s="17"/>
      <c r="N291" s="17"/>
      <c r="O291" s="17"/>
      <c r="P291" s="17"/>
      <c r="Q291" s="17"/>
      <c r="R291" s="17"/>
      <c r="S291" s="17"/>
      <c r="T291" s="17"/>
      <c r="U291" s="17"/>
      <c r="V291" s="17"/>
      <c r="W291" s="17"/>
      <c r="X291" s="17"/>
      <c r="Y291" s="17"/>
      <c r="Z291" s="17"/>
      <c r="AA291" s="17"/>
    </row>
    <row r="292" spans="1:27" ht="15.75" hidden="1" customHeight="1">
      <c r="A292" s="17"/>
      <c r="B292" s="17"/>
      <c r="C292" s="132"/>
      <c r="D292" s="132"/>
      <c r="E292" s="133"/>
      <c r="F292" s="132"/>
      <c r="G292" s="134"/>
      <c r="H292" s="134"/>
      <c r="I292" s="135"/>
      <c r="J292" s="17"/>
      <c r="K292" s="17"/>
      <c r="L292" s="17"/>
      <c r="M292" s="17"/>
      <c r="N292" s="17"/>
      <c r="O292" s="17"/>
      <c r="P292" s="17"/>
      <c r="Q292" s="17"/>
      <c r="R292" s="17"/>
      <c r="S292" s="17"/>
      <c r="T292" s="17"/>
      <c r="U292" s="17"/>
      <c r="V292" s="17"/>
      <c r="W292" s="17"/>
      <c r="X292" s="17"/>
      <c r="Y292" s="17"/>
      <c r="Z292" s="17"/>
      <c r="AA292" s="17"/>
    </row>
    <row r="293" spans="1:27" ht="15.75" hidden="1" customHeight="1">
      <c r="A293" s="17"/>
      <c r="B293" s="17"/>
      <c r="C293" s="132"/>
      <c r="D293" s="132"/>
      <c r="E293" s="133"/>
      <c r="F293" s="132"/>
      <c r="G293" s="134"/>
      <c r="H293" s="134"/>
      <c r="I293" s="135"/>
      <c r="J293" s="17"/>
      <c r="K293" s="17"/>
      <c r="L293" s="17"/>
      <c r="M293" s="17"/>
      <c r="N293" s="17"/>
      <c r="O293" s="17"/>
      <c r="P293" s="17"/>
      <c r="Q293" s="17"/>
      <c r="R293" s="17"/>
      <c r="S293" s="17"/>
      <c r="T293" s="17"/>
      <c r="U293" s="17"/>
      <c r="V293" s="17"/>
      <c r="W293" s="17"/>
      <c r="X293" s="17"/>
      <c r="Y293" s="17"/>
      <c r="Z293" s="17"/>
      <c r="AA293" s="17"/>
    </row>
    <row r="294" spans="1:27" ht="15.75" hidden="1" customHeight="1">
      <c r="A294" s="17"/>
      <c r="B294" s="17"/>
      <c r="C294" s="132"/>
      <c r="D294" s="132"/>
      <c r="E294" s="133"/>
      <c r="F294" s="132"/>
      <c r="G294" s="134"/>
      <c r="H294" s="134"/>
      <c r="I294" s="135"/>
      <c r="J294" s="17"/>
      <c r="K294" s="17"/>
      <c r="L294" s="17"/>
      <c r="M294" s="17"/>
      <c r="N294" s="17"/>
      <c r="O294" s="17"/>
      <c r="P294" s="17"/>
      <c r="Q294" s="17"/>
      <c r="R294" s="17"/>
      <c r="S294" s="17"/>
      <c r="T294" s="17"/>
      <c r="U294" s="17"/>
      <c r="V294" s="17"/>
      <c r="W294" s="17"/>
      <c r="X294" s="17"/>
      <c r="Y294" s="17"/>
      <c r="Z294" s="17"/>
      <c r="AA294" s="17"/>
    </row>
    <row r="295" spans="1:27" ht="15.75" hidden="1" customHeight="1">
      <c r="A295" s="17"/>
      <c r="B295" s="17"/>
      <c r="C295" s="132"/>
      <c r="D295" s="132"/>
      <c r="E295" s="133"/>
      <c r="F295" s="132"/>
      <c r="G295" s="134"/>
      <c r="H295" s="134"/>
      <c r="I295" s="135"/>
      <c r="J295" s="17"/>
      <c r="K295" s="17"/>
      <c r="L295" s="17"/>
      <c r="M295" s="17"/>
      <c r="N295" s="17"/>
      <c r="O295" s="17"/>
      <c r="P295" s="17"/>
      <c r="Q295" s="17"/>
      <c r="R295" s="17"/>
      <c r="S295" s="17"/>
      <c r="T295" s="17"/>
      <c r="U295" s="17"/>
      <c r="V295" s="17"/>
      <c r="W295" s="17"/>
      <c r="X295" s="17"/>
      <c r="Y295" s="17"/>
      <c r="Z295" s="17"/>
      <c r="AA295" s="17"/>
    </row>
    <row r="296" spans="1:27" ht="15.75" hidden="1" customHeight="1">
      <c r="A296" s="17"/>
      <c r="B296" s="17"/>
      <c r="C296" s="132"/>
      <c r="D296" s="132"/>
      <c r="E296" s="133"/>
      <c r="F296" s="132"/>
      <c r="G296" s="134"/>
      <c r="H296" s="134"/>
      <c r="I296" s="135"/>
      <c r="J296" s="17"/>
      <c r="K296" s="17"/>
      <c r="L296" s="17"/>
      <c r="M296" s="17"/>
      <c r="N296" s="17"/>
      <c r="O296" s="17"/>
      <c r="P296" s="17"/>
      <c r="Q296" s="17"/>
      <c r="R296" s="17"/>
      <c r="S296" s="17"/>
      <c r="T296" s="17"/>
      <c r="U296" s="17"/>
      <c r="V296" s="17"/>
      <c r="W296" s="17"/>
      <c r="X296" s="17"/>
      <c r="Y296" s="17"/>
      <c r="Z296" s="17"/>
      <c r="AA296" s="17"/>
    </row>
    <row r="297" spans="1:27" ht="15.75" hidden="1" customHeight="1">
      <c r="A297" s="17"/>
      <c r="B297" s="17"/>
      <c r="C297" s="132"/>
      <c r="D297" s="132"/>
      <c r="E297" s="133"/>
      <c r="F297" s="132"/>
      <c r="G297" s="134"/>
      <c r="H297" s="134"/>
      <c r="I297" s="135"/>
      <c r="J297" s="17"/>
      <c r="K297" s="17"/>
      <c r="L297" s="17"/>
      <c r="M297" s="17"/>
      <c r="N297" s="17"/>
      <c r="O297" s="17"/>
      <c r="P297" s="17"/>
      <c r="Q297" s="17"/>
      <c r="R297" s="17"/>
      <c r="S297" s="17"/>
      <c r="T297" s="17"/>
      <c r="U297" s="17"/>
      <c r="V297" s="17"/>
      <c r="W297" s="17"/>
      <c r="X297" s="17"/>
      <c r="Y297" s="17"/>
      <c r="Z297" s="17"/>
      <c r="AA297" s="17"/>
    </row>
    <row r="298" spans="1:27" ht="15.75" hidden="1" customHeight="1">
      <c r="A298" s="17"/>
      <c r="B298" s="17"/>
      <c r="C298" s="132"/>
      <c r="D298" s="132"/>
      <c r="E298" s="133"/>
      <c r="F298" s="132"/>
      <c r="G298" s="134"/>
      <c r="H298" s="134"/>
      <c r="I298" s="135"/>
      <c r="J298" s="17"/>
      <c r="K298" s="17"/>
      <c r="L298" s="17"/>
      <c r="M298" s="17"/>
      <c r="N298" s="17"/>
      <c r="O298" s="17"/>
      <c r="P298" s="17"/>
      <c r="Q298" s="17"/>
      <c r="R298" s="17"/>
      <c r="S298" s="17"/>
      <c r="T298" s="17"/>
      <c r="U298" s="17"/>
      <c r="V298" s="17"/>
      <c r="W298" s="17"/>
      <c r="X298" s="17"/>
      <c r="Y298" s="17"/>
      <c r="Z298" s="17"/>
      <c r="AA298" s="17"/>
    </row>
    <row r="299" spans="1:27" ht="15.75" hidden="1" customHeight="1">
      <c r="A299" s="17"/>
      <c r="B299" s="17"/>
      <c r="C299" s="132"/>
      <c r="D299" s="132"/>
      <c r="E299" s="133"/>
      <c r="F299" s="132"/>
      <c r="G299" s="134"/>
      <c r="H299" s="134"/>
      <c r="I299" s="135"/>
      <c r="J299" s="17"/>
      <c r="K299" s="17"/>
      <c r="L299" s="17"/>
      <c r="M299" s="17"/>
      <c r="N299" s="17"/>
      <c r="O299" s="17"/>
      <c r="P299" s="17"/>
      <c r="Q299" s="17"/>
      <c r="R299" s="17"/>
      <c r="S299" s="17"/>
      <c r="T299" s="17"/>
      <c r="U299" s="17"/>
      <c r="V299" s="17"/>
      <c r="W299" s="17"/>
      <c r="X299" s="17"/>
      <c r="Y299" s="17"/>
      <c r="Z299" s="17"/>
      <c r="AA299" s="17"/>
    </row>
    <row r="300" spans="1:27" ht="15.75" hidden="1" customHeight="1">
      <c r="A300" s="17"/>
      <c r="B300" s="17"/>
      <c r="C300" s="132"/>
      <c r="D300" s="132"/>
      <c r="E300" s="133"/>
      <c r="F300" s="132"/>
      <c r="G300" s="134"/>
      <c r="H300" s="134"/>
      <c r="I300" s="135"/>
      <c r="J300" s="17"/>
      <c r="K300" s="17"/>
      <c r="L300" s="17"/>
      <c r="M300" s="17"/>
      <c r="N300" s="17"/>
      <c r="O300" s="17"/>
      <c r="P300" s="17"/>
      <c r="Q300" s="17"/>
      <c r="R300" s="17"/>
      <c r="S300" s="17"/>
      <c r="T300" s="17"/>
      <c r="U300" s="17"/>
      <c r="V300" s="17"/>
      <c r="W300" s="17"/>
      <c r="X300" s="17"/>
      <c r="Y300" s="17"/>
      <c r="Z300" s="17"/>
      <c r="AA300" s="17"/>
    </row>
    <row r="301" spans="1:27" ht="15.75" hidden="1" customHeight="1">
      <c r="A301" s="17"/>
      <c r="B301" s="17"/>
      <c r="C301" s="132"/>
      <c r="D301" s="132"/>
      <c r="E301" s="133"/>
      <c r="F301" s="132"/>
      <c r="G301" s="134"/>
      <c r="H301" s="134"/>
      <c r="I301" s="135"/>
      <c r="J301" s="17"/>
      <c r="K301" s="17"/>
      <c r="L301" s="17"/>
      <c r="M301" s="17"/>
      <c r="N301" s="17"/>
      <c r="O301" s="17"/>
      <c r="P301" s="17"/>
      <c r="Q301" s="17"/>
      <c r="R301" s="17"/>
      <c r="S301" s="17"/>
      <c r="T301" s="17"/>
      <c r="U301" s="17"/>
      <c r="V301" s="17"/>
      <c r="W301" s="17"/>
      <c r="X301" s="17"/>
      <c r="Y301" s="17"/>
      <c r="Z301" s="17"/>
      <c r="AA301" s="17"/>
    </row>
    <row r="302" spans="1:27" ht="15.75" hidden="1" customHeight="1">
      <c r="A302" s="17"/>
      <c r="B302" s="17"/>
      <c r="C302" s="132"/>
      <c r="D302" s="132"/>
      <c r="E302" s="133"/>
      <c r="F302" s="132"/>
      <c r="G302" s="134"/>
      <c r="H302" s="134"/>
      <c r="I302" s="135"/>
      <c r="J302" s="17"/>
      <c r="K302" s="17"/>
      <c r="L302" s="17"/>
      <c r="M302" s="17"/>
      <c r="N302" s="17"/>
      <c r="O302" s="17"/>
      <c r="P302" s="17"/>
      <c r="Q302" s="17"/>
      <c r="R302" s="17"/>
      <c r="S302" s="17"/>
      <c r="T302" s="17"/>
      <c r="U302" s="17"/>
      <c r="V302" s="17"/>
      <c r="W302" s="17"/>
      <c r="X302" s="17"/>
      <c r="Y302" s="17"/>
      <c r="Z302" s="17"/>
      <c r="AA302" s="17"/>
    </row>
    <row r="303" spans="1:27" ht="15.75" hidden="1" customHeight="1">
      <c r="A303" s="17"/>
      <c r="B303" s="17"/>
      <c r="C303" s="132"/>
      <c r="D303" s="132"/>
      <c r="E303" s="133"/>
      <c r="F303" s="132"/>
      <c r="G303" s="134"/>
      <c r="H303" s="134"/>
      <c r="I303" s="135"/>
      <c r="J303" s="17"/>
      <c r="K303" s="17"/>
      <c r="L303" s="17"/>
      <c r="M303" s="17"/>
      <c r="N303" s="17"/>
      <c r="O303" s="17"/>
      <c r="P303" s="17"/>
      <c r="Q303" s="17"/>
      <c r="R303" s="17"/>
      <c r="S303" s="17"/>
      <c r="T303" s="17"/>
      <c r="U303" s="17"/>
      <c r="V303" s="17"/>
      <c r="W303" s="17"/>
      <c r="X303" s="17"/>
      <c r="Y303" s="17"/>
      <c r="Z303" s="17"/>
      <c r="AA303" s="17"/>
    </row>
    <row r="304" spans="1:27" ht="15.75" hidden="1" customHeight="1">
      <c r="A304" s="17"/>
      <c r="B304" s="17"/>
      <c r="C304" s="132"/>
      <c r="D304" s="132"/>
      <c r="E304" s="133"/>
      <c r="F304" s="132"/>
      <c r="G304" s="134"/>
      <c r="H304" s="134"/>
      <c r="I304" s="135"/>
      <c r="J304" s="17"/>
      <c r="K304" s="17"/>
      <c r="L304" s="17"/>
      <c r="M304" s="17"/>
      <c r="N304" s="17"/>
      <c r="O304" s="17"/>
      <c r="P304" s="17"/>
      <c r="Q304" s="17"/>
      <c r="R304" s="17"/>
      <c r="S304" s="17"/>
      <c r="T304" s="17"/>
      <c r="U304" s="17"/>
      <c r="V304" s="17"/>
      <c r="W304" s="17"/>
      <c r="X304" s="17"/>
      <c r="Y304" s="17"/>
      <c r="Z304" s="17"/>
      <c r="AA304" s="17"/>
    </row>
    <row r="305" spans="1:27" ht="15.75" hidden="1" customHeight="1">
      <c r="A305" s="17"/>
      <c r="B305" s="17"/>
      <c r="C305" s="132"/>
      <c r="D305" s="132"/>
      <c r="E305" s="133"/>
      <c r="F305" s="132"/>
      <c r="G305" s="134"/>
      <c r="H305" s="134"/>
      <c r="I305" s="135"/>
      <c r="J305" s="17"/>
      <c r="K305" s="17"/>
      <c r="L305" s="17"/>
      <c r="M305" s="17"/>
      <c r="N305" s="17"/>
      <c r="O305" s="17"/>
      <c r="P305" s="17"/>
      <c r="Q305" s="17"/>
      <c r="R305" s="17"/>
      <c r="S305" s="17"/>
      <c r="T305" s="17"/>
      <c r="U305" s="17"/>
      <c r="V305" s="17"/>
      <c r="W305" s="17"/>
      <c r="X305" s="17"/>
      <c r="Y305" s="17"/>
      <c r="Z305" s="17"/>
      <c r="AA305" s="17"/>
    </row>
    <row r="306" spans="1:27" ht="15.75" hidden="1" customHeight="1">
      <c r="A306" s="17"/>
      <c r="B306" s="17"/>
      <c r="C306" s="132"/>
      <c r="D306" s="132"/>
      <c r="E306" s="133"/>
      <c r="F306" s="132"/>
      <c r="G306" s="134"/>
      <c r="H306" s="134"/>
      <c r="I306" s="135"/>
      <c r="J306" s="17"/>
      <c r="K306" s="17"/>
      <c r="L306" s="17"/>
      <c r="M306" s="17"/>
      <c r="N306" s="17"/>
      <c r="O306" s="17"/>
      <c r="P306" s="17"/>
      <c r="Q306" s="17"/>
      <c r="R306" s="17"/>
      <c r="S306" s="17"/>
      <c r="T306" s="17"/>
      <c r="U306" s="17"/>
      <c r="V306" s="17"/>
      <c r="W306" s="17"/>
      <c r="X306" s="17"/>
      <c r="Y306" s="17"/>
      <c r="Z306" s="17"/>
      <c r="AA306" s="17"/>
    </row>
    <row r="307" spans="1:27" ht="15.75" hidden="1" customHeight="1">
      <c r="A307" s="17"/>
      <c r="B307" s="17"/>
      <c r="C307" s="132"/>
      <c r="D307" s="132"/>
      <c r="E307" s="133"/>
      <c r="F307" s="132"/>
      <c r="G307" s="134"/>
      <c r="H307" s="134"/>
      <c r="I307" s="135"/>
      <c r="J307" s="17"/>
      <c r="K307" s="17"/>
      <c r="L307" s="17"/>
      <c r="M307" s="17"/>
      <c r="N307" s="17"/>
      <c r="O307" s="17"/>
      <c r="P307" s="17"/>
      <c r="Q307" s="17"/>
      <c r="R307" s="17"/>
      <c r="S307" s="17"/>
      <c r="T307" s="17"/>
      <c r="U307" s="17"/>
      <c r="V307" s="17"/>
      <c r="W307" s="17"/>
      <c r="X307" s="17"/>
      <c r="Y307" s="17"/>
      <c r="Z307" s="17"/>
      <c r="AA307" s="17"/>
    </row>
    <row r="308" spans="1:27" ht="15.75" hidden="1" customHeight="1">
      <c r="A308" s="17"/>
      <c r="B308" s="17"/>
      <c r="C308" s="132"/>
      <c r="D308" s="132"/>
      <c r="E308" s="133"/>
      <c r="F308" s="132"/>
      <c r="G308" s="134"/>
      <c r="H308" s="134"/>
      <c r="I308" s="135"/>
      <c r="J308" s="17"/>
      <c r="K308" s="17"/>
      <c r="L308" s="17"/>
      <c r="M308" s="17"/>
      <c r="N308" s="17"/>
      <c r="O308" s="17"/>
      <c r="P308" s="17"/>
      <c r="Q308" s="17"/>
      <c r="R308" s="17"/>
      <c r="S308" s="17"/>
      <c r="T308" s="17"/>
      <c r="U308" s="17"/>
      <c r="V308" s="17"/>
      <c r="W308" s="17"/>
      <c r="X308" s="17"/>
      <c r="Y308" s="17"/>
      <c r="Z308" s="17"/>
      <c r="AA308" s="17"/>
    </row>
    <row r="309" spans="1:27" ht="15.75" hidden="1" customHeight="1">
      <c r="A309" s="17"/>
      <c r="B309" s="17"/>
      <c r="C309" s="132"/>
      <c r="D309" s="132"/>
      <c r="E309" s="133"/>
      <c r="F309" s="132"/>
      <c r="G309" s="134"/>
      <c r="H309" s="134"/>
      <c r="I309" s="135"/>
      <c r="J309" s="17"/>
      <c r="K309" s="17"/>
      <c r="L309" s="17"/>
      <c r="M309" s="17"/>
      <c r="N309" s="17"/>
      <c r="O309" s="17"/>
      <c r="P309" s="17"/>
      <c r="Q309" s="17"/>
      <c r="R309" s="17"/>
      <c r="S309" s="17"/>
      <c r="T309" s="17"/>
      <c r="U309" s="17"/>
      <c r="V309" s="17"/>
      <c r="W309" s="17"/>
      <c r="X309" s="17"/>
      <c r="Y309" s="17"/>
      <c r="Z309" s="17"/>
      <c r="AA309" s="17"/>
    </row>
    <row r="310" spans="1:27" ht="15.75" hidden="1" customHeight="1">
      <c r="A310" s="17"/>
      <c r="B310" s="17"/>
      <c r="C310" s="132"/>
      <c r="D310" s="132"/>
      <c r="E310" s="133"/>
      <c r="F310" s="132"/>
      <c r="G310" s="134"/>
      <c r="H310" s="134"/>
      <c r="I310" s="135"/>
      <c r="J310" s="17"/>
      <c r="K310" s="17"/>
      <c r="L310" s="17"/>
      <c r="M310" s="17"/>
      <c r="N310" s="17"/>
      <c r="O310" s="17"/>
      <c r="P310" s="17"/>
      <c r="Q310" s="17"/>
      <c r="R310" s="17"/>
      <c r="S310" s="17"/>
      <c r="T310" s="17"/>
      <c r="U310" s="17"/>
      <c r="V310" s="17"/>
      <c r="W310" s="17"/>
      <c r="X310" s="17"/>
      <c r="Y310" s="17"/>
      <c r="Z310" s="17"/>
      <c r="AA310" s="17"/>
    </row>
    <row r="311" spans="1:27" ht="15.75" hidden="1" customHeight="1">
      <c r="A311" s="17"/>
      <c r="B311" s="17"/>
      <c r="C311" s="132"/>
      <c r="D311" s="132"/>
      <c r="E311" s="133"/>
      <c r="F311" s="132"/>
      <c r="G311" s="134"/>
      <c r="H311" s="134"/>
      <c r="I311" s="135"/>
      <c r="J311" s="17"/>
      <c r="K311" s="17"/>
      <c r="L311" s="17"/>
      <c r="M311" s="17"/>
      <c r="N311" s="17"/>
      <c r="O311" s="17"/>
      <c r="P311" s="17"/>
      <c r="Q311" s="17"/>
      <c r="R311" s="17"/>
      <c r="S311" s="17"/>
      <c r="T311" s="17"/>
      <c r="U311" s="17"/>
      <c r="V311" s="17"/>
      <c r="W311" s="17"/>
      <c r="X311" s="17"/>
      <c r="Y311" s="17"/>
      <c r="Z311" s="17"/>
      <c r="AA311" s="17"/>
    </row>
    <row r="312" spans="1:27" ht="15.75" hidden="1" customHeight="1">
      <c r="A312" s="17"/>
      <c r="B312" s="17"/>
      <c r="C312" s="132"/>
      <c r="D312" s="132"/>
      <c r="E312" s="133"/>
      <c r="F312" s="132"/>
      <c r="G312" s="134"/>
      <c r="H312" s="134"/>
      <c r="I312" s="135"/>
      <c r="J312" s="17"/>
      <c r="K312" s="17"/>
      <c r="L312" s="17"/>
      <c r="M312" s="17"/>
      <c r="N312" s="17"/>
      <c r="O312" s="17"/>
      <c r="P312" s="17"/>
      <c r="Q312" s="17"/>
      <c r="R312" s="17"/>
      <c r="S312" s="17"/>
      <c r="T312" s="17"/>
      <c r="U312" s="17"/>
      <c r="V312" s="17"/>
      <c r="W312" s="17"/>
      <c r="X312" s="17"/>
      <c r="Y312" s="17"/>
      <c r="Z312" s="17"/>
      <c r="AA312" s="17"/>
    </row>
    <row r="313" spans="1:27" ht="15.75" hidden="1" customHeight="1">
      <c r="A313" s="17"/>
      <c r="B313" s="17"/>
      <c r="C313" s="132"/>
      <c r="D313" s="132"/>
      <c r="E313" s="133"/>
      <c r="F313" s="132"/>
      <c r="G313" s="134"/>
      <c r="H313" s="134"/>
      <c r="I313" s="135"/>
      <c r="J313" s="17"/>
      <c r="K313" s="17"/>
      <c r="L313" s="17"/>
      <c r="M313" s="17"/>
      <c r="N313" s="17"/>
      <c r="O313" s="17"/>
      <c r="P313" s="17"/>
      <c r="Q313" s="17"/>
      <c r="R313" s="17"/>
      <c r="S313" s="17"/>
      <c r="T313" s="17"/>
      <c r="U313" s="17"/>
      <c r="V313" s="17"/>
      <c r="W313" s="17"/>
      <c r="X313" s="17"/>
      <c r="Y313" s="17"/>
      <c r="Z313" s="17"/>
      <c r="AA313" s="17"/>
    </row>
    <row r="314" spans="1:27" ht="15.75" hidden="1" customHeight="1"/>
    <row r="315" spans="1:27" ht="15.75" hidden="1" customHeight="1"/>
    <row r="316" spans="1:27" ht="15.75" hidden="1" customHeight="1"/>
    <row r="317" spans="1:27" ht="15.75" hidden="1" customHeight="1"/>
    <row r="318" spans="1:27" ht="15.75" hidden="1" customHeight="1"/>
    <row r="319" spans="1:27" ht="15.75" hidden="1" customHeight="1"/>
    <row r="320" spans="1:27"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sheetData>
  <mergeCells count="140">
    <mergeCell ref="C104:D104"/>
    <mergeCell ref="C105:C107"/>
    <mergeCell ref="C108:D108"/>
    <mergeCell ref="C110:D110"/>
    <mergeCell ref="C112:D112"/>
    <mergeCell ref="C85:D85"/>
    <mergeCell ref="C87:D87"/>
    <mergeCell ref="C88:C89"/>
    <mergeCell ref="C90:D90"/>
    <mergeCell ref="C92:D92"/>
    <mergeCell ref="C93:C101"/>
    <mergeCell ref="C102:D102"/>
    <mergeCell ref="C59:D59"/>
    <mergeCell ref="C60:C62"/>
    <mergeCell ref="C63:D63"/>
    <mergeCell ref="C65:D65"/>
    <mergeCell ref="C66:C70"/>
    <mergeCell ref="C71:D71"/>
    <mergeCell ref="B78:B81"/>
    <mergeCell ref="B82:B86"/>
    <mergeCell ref="C73:D73"/>
    <mergeCell ref="C74:C75"/>
    <mergeCell ref="C76:D76"/>
    <mergeCell ref="C78:D78"/>
    <mergeCell ref="C80:D80"/>
    <mergeCell ref="C82:D82"/>
    <mergeCell ref="C83:C84"/>
    <mergeCell ref="C53:D53"/>
    <mergeCell ref="C54:C56"/>
    <mergeCell ref="B33:B38"/>
    <mergeCell ref="C33:D33"/>
    <mergeCell ref="C34:C36"/>
    <mergeCell ref="C37:D37"/>
    <mergeCell ref="A39:A58"/>
    <mergeCell ref="C39:D39"/>
    <mergeCell ref="C51:D51"/>
    <mergeCell ref="C57:D57"/>
    <mergeCell ref="B87:B91"/>
    <mergeCell ref="B92:B103"/>
    <mergeCell ref="B104:B109"/>
    <mergeCell ref="B110:B113"/>
    <mergeCell ref="B39:B48"/>
    <mergeCell ref="B53:B58"/>
    <mergeCell ref="A59:A77"/>
    <mergeCell ref="B59:B64"/>
    <mergeCell ref="B65:B72"/>
    <mergeCell ref="B73:B77"/>
    <mergeCell ref="A78:A113"/>
    <mergeCell ref="I34:I38"/>
    <mergeCell ref="E39:F39"/>
    <mergeCell ref="E40:F40"/>
    <mergeCell ref="E41:F41"/>
    <mergeCell ref="B49:B52"/>
    <mergeCell ref="C49:D49"/>
    <mergeCell ref="E49:F49"/>
    <mergeCell ref="E50:F50"/>
    <mergeCell ref="G50:G52"/>
    <mergeCell ref="H50:H52"/>
    <mergeCell ref="I50:I52"/>
    <mergeCell ref="C40:C46"/>
    <mergeCell ref="C47:D47"/>
    <mergeCell ref="H105:H109"/>
    <mergeCell ref="I105:I109"/>
    <mergeCell ref="G111:G113"/>
    <mergeCell ref="H111:H113"/>
    <mergeCell ref="I111:I113"/>
    <mergeCell ref="E113:F113"/>
    <mergeCell ref="G88:G91"/>
    <mergeCell ref="H88:H91"/>
    <mergeCell ref="I88:I91"/>
    <mergeCell ref="G93:G103"/>
    <mergeCell ref="H93:H103"/>
    <mergeCell ref="I93:I103"/>
    <mergeCell ref="G105:G109"/>
    <mergeCell ref="H83:H86"/>
    <mergeCell ref="I83:I86"/>
    <mergeCell ref="G74:G77"/>
    <mergeCell ref="H74:H77"/>
    <mergeCell ref="I74:I77"/>
    <mergeCell ref="G79:G81"/>
    <mergeCell ref="H79:H81"/>
    <mergeCell ref="I79:I81"/>
    <mergeCell ref="G83:G86"/>
    <mergeCell ref="E53:F53"/>
    <mergeCell ref="G54:G58"/>
    <mergeCell ref="H54:H58"/>
    <mergeCell ref="I54:I58"/>
    <mergeCell ref="E60:F60"/>
    <mergeCell ref="G60:G64"/>
    <mergeCell ref="H60:H64"/>
    <mergeCell ref="I60:I64"/>
    <mergeCell ref="G66:G72"/>
    <mergeCell ref="H66:H72"/>
    <mergeCell ref="I66:I72"/>
    <mergeCell ref="E70:F70"/>
    <mergeCell ref="C2:E4"/>
    <mergeCell ref="A4:B4"/>
    <mergeCell ref="A6:A38"/>
    <mergeCell ref="G6:G17"/>
    <mergeCell ref="H6:H17"/>
    <mergeCell ref="I6:I17"/>
    <mergeCell ref="I19:I25"/>
    <mergeCell ref="E51:F51"/>
    <mergeCell ref="E52:F52"/>
    <mergeCell ref="E7:E12"/>
    <mergeCell ref="E20:F20"/>
    <mergeCell ref="B26:B32"/>
    <mergeCell ref="C26:D26"/>
    <mergeCell ref="C27:C30"/>
    <mergeCell ref="C31:D31"/>
    <mergeCell ref="E26:F26"/>
    <mergeCell ref="E27:F27"/>
    <mergeCell ref="G27:G32"/>
    <mergeCell ref="H27:H32"/>
    <mergeCell ref="G34:G38"/>
    <mergeCell ref="H34:H38"/>
    <mergeCell ref="G40:G48"/>
    <mergeCell ref="H40:H48"/>
    <mergeCell ref="I40:I48"/>
    <mergeCell ref="E18:F18"/>
    <mergeCell ref="E19:F19"/>
    <mergeCell ref="G19:G25"/>
    <mergeCell ref="H19:H25"/>
    <mergeCell ref="E21:F21"/>
    <mergeCell ref="E22:F22"/>
    <mergeCell ref="E23:F23"/>
    <mergeCell ref="E25:F25"/>
    <mergeCell ref="I27:I32"/>
    <mergeCell ref="E31:F31"/>
    <mergeCell ref="E32:F32"/>
    <mergeCell ref="B6:B17"/>
    <mergeCell ref="C7:C14"/>
    <mergeCell ref="C16:C17"/>
    <mergeCell ref="C6:D6"/>
    <mergeCell ref="C15:D15"/>
    <mergeCell ref="B18:B25"/>
    <mergeCell ref="C18:D18"/>
    <mergeCell ref="C19:C22"/>
    <mergeCell ref="C23:D23"/>
    <mergeCell ref="C24:C25"/>
  </mergeCells>
  <conditionalFormatting sqref="C7 C13:C14 C16:C17 C19 C24:C25 C27:C30 C32 C34:C35 C38 C40 C42 C44 C46 C48 C50 C52 C54:C56 C58 C60 C64 C66 C72 C74:C75 C77 C79 C81 C83:C84 C86 C88:C89 C91 C93:C101 C103 C105:C107 C109 C111 C113">
    <cfRule type="containsBlanks" dxfId="23" priority="1">
      <formula>LEN(TRIM(C7))=0</formula>
    </cfRule>
  </conditionalFormatting>
  <conditionalFormatting sqref="E7">
    <cfRule type="cellIs" dxfId="22" priority="2" operator="equal">
      <formula>"sim"</formula>
    </cfRule>
  </conditionalFormatting>
  <conditionalFormatting sqref="E7">
    <cfRule type="cellIs" dxfId="21" priority="3" operator="equal">
      <formula>"não"</formula>
    </cfRule>
  </conditionalFormatting>
  <conditionalFormatting sqref="C7 E7:E14 C13:C14 C16:C17 E16:E17 C19 E19:E22 C24:C25 E24:E25 C27:C30 E27:E30 C32 C34:C35 C38 C40 E40:E41 C42 C44 C46 C48 C50 E50 C52 E52 C54:C56 C58 C60 C64 C66 E71:E72 C72 C74:C75 E74:E113 C77 C79 C81 C83:C84 C86 C88:C89 C91 C93:C101 C103 C105:C107 C109 C111 C113">
    <cfRule type="cellIs" dxfId="20" priority="4" operator="equal">
      <formula>"SIM"</formula>
    </cfRule>
  </conditionalFormatting>
  <conditionalFormatting sqref="C7 E7:E14 C13:C14 C16:C17 E16:E17 C19 E19:E22 C24:C25 E24:E25 C27:C30 E27:E30 C32 C34:C35 C38 C40 E40:E41 C42 C44 C46 C48 C50 E50 C52 E52 C54:C56 C58 C60 C64 C66 E71:E72 C72 C74:C75 E74:E113 C77 C79 C81 C83:C84 C86 C88:C89 C91 C93:C101 C103 C105:C107 C109 C111 C113">
    <cfRule type="cellIs" dxfId="19" priority="5" operator="equal">
      <formula>"NÃO"</formula>
    </cfRule>
  </conditionalFormatting>
  <conditionalFormatting sqref="F15">
    <cfRule type="cellIs" dxfId="18" priority="6" operator="equal">
      <formula>"sim"</formula>
    </cfRule>
  </conditionalFormatting>
  <conditionalFormatting sqref="F15">
    <cfRule type="cellIs" dxfId="17" priority="7" operator="equal">
      <formula>"não"</formula>
    </cfRule>
  </conditionalFormatting>
  <conditionalFormatting sqref="F16:F17">
    <cfRule type="cellIs" dxfId="16" priority="8" operator="equal">
      <formula>"sim"</formula>
    </cfRule>
  </conditionalFormatting>
  <conditionalFormatting sqref="F16:F17">
    <cfRule type="cellIs" dxfId="15" priority="9" operator="equal">
      <formula>"não"</formula>
    </cfRule>
  </conditionalFormatting>
  <conditionalFormatting sqref="E19:E22 E24:E25 E27:E30 E40:E41 E50 E52 E71:E72 E74:E113">
    <cfRule type="cellIs" dxfId="14" priority="10" operator="equal">
      <formula>"sim"</formula>
    </cfRule>
  </conditionalFormatting>
  <conditionalFormatting sqref="E19:E22 E24:E25 E27:E30 E40:E41 E50 E52 E71:E72 E74:E113">
    <cfRule type="cellIs" dxfId="13" priority="11" operator="equal">
      <formula>"não"</formula>
    </cfRule>
  </conditionalFormatting>
  <conditionalFormatting sqref="C7 E7:E14 C13:C14 C16:C17 E16:E17 E19:E22 E24:E25 E27:E30 E32 E40:E41 E50 E52 E54:E60 E71:E72 E74:E113">
    <cfRule type="containsBlanks" dxfId="12" priority="12">
      <formula>LEN(TRIM(C7))=0</formula>
    </cfRule>
  </conditionalFormatting>
  <dataValidations count="1">
    <dataValidation type="list" allowBlank="1" showErrorMessage="1" sqref="E7 E13:E14 E16:E17" xr:uid="{00000000-0002-0000-1000-000000000000}">
      <formula1>$AA$6:$AA$12</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1000-000001000000}">
          <x14:formula1>
            <xm:f>'KPA 2.1'!$J$14:$J$20</xm:f>
          </x14:formula1>
          <xm:sqref>C16 C19 C24 C27 C32 C34 C38 C40 C48 C50 C52 C54 C58 C60 C64 C66 C72 C74 C77 C79 C81 C83 C86 C88 C91 C93 C103 C105 C109 C111 C113</xm:sqref>
        </x14:dataValidation>
        <x14:dataValidation type="list" allowBlank="1" showInputMessage="1" showErrorMessage="1" prompt="Selecione o valor na seta ao lado" xr:uid="{00000000-0002-0000-1000-000002000000}">
          <x14:formula1>
            <xm:f>'KPA 2.1'!$J$14:$J$20</xm:f>
          </x14:formula1>
          <xm:sqref>C7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AA84F"/>
  </sheetPr>
  <dimension ref="A1:AA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9.85546875" customWidth="1"/>
    <col min="2" max="2" width="32.28515625" customWidth="1"/>
    <col min="3" max="3" width="23.425781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7" width="8.7109375" hidden="1" customWidth="1"/>
  </cols>
  <sheetData>
    <row r="1" spans="1:27" ht="15.75" customHeight="1">
      <c r="A1" s="460" t="s">
        <v>789</v>
      </c>
      <c r="B1" s="367"/>
      <c r="C1" s="136"/>
      <c r="D1" s="136"/>
      <c r="E1" s="136"/>
      <c r="F1" s="136"/>
      <c r="G1" s="136"/>
      <c r="H1" s="138"/>
      <c r="I1" s="139"/>
      <c r="J1" s="232"/>
      <c r="K1" s="80"/>
      <c r="L1" s="80"/>
      <c r="M1" s="80"/>
      <c r="N1" s="80"/>
      <c r="O1" s="80"/>
      <c r="P1" s="80"/>
      <c r="Q1" s="80"/>
      <c r="R1" s="80"/>
      <c r="S1" s="80"/>
      <c r="T1" s="80"/>
      <c r="U1" s="80"/>
      <c r="V1" s="80"/>
      <c r="W1" s="80"/>
      <c r="X1" s="80"/>
      <c r="Y1" s="80"/>
      <c r="Z1" s="80"/>
      <c r="AA1" s="80"/>
    </row>
    <row r="2" spans="1:27" ht="15.75" customHeight="1" outlineLevel="1">
      <c r="A2" s="239" t="s">
        <v>72</v>
      </c>
      <c r="B2" s="238"/>
      <c r="C2" s="365" t="s">
        <v>790</v>
      </c>
      <c r="D2" s="367"/>
      <c r="E2" s="367"/>
      <c r="F2" s="367"/>
      <c r="G2" s="367"/>
      <c r="H2" s="138"/>
      <c r="I2" s="139"/>
      <c r="J2" s="232"/>
      <c r="K2" s="80"/>
      <c r="L2" s="80"/>
      <c r="M2" s="80"/>
      <c r="N2" s="80"/>
      <c r="O2" s="80"/>
      <c r="P2" s="80"/>
      <c r="Q2" s="80"/>
      <c r="R2" s="80"/>
      <c r="S2" s="80"/>
      <c r="T2" s="80"/>
      <c r="U2" s="80"/>
      <c r="V2" s="80"/>
      <c r="W2" s="80"/>
      <c r="X2" s="80"/>
      <c r="Y2" s="80"/>
      <c r="Z2" s="80"/>
      <c r="AA2" s="80"/>
    </row>
    <row r="3" spans="1:27" ht="15.75" hidden="1" customHeight="1" outlineLevel="1">
      <c r="A3" s="239" t="s">
        <v>691</v>
      </c>
      <c r="B3" s="238"/>
      <c r="C3" s="367"/>
      <c r="D3" s="367"/>
      <c r="E3" s="367"/>
      <c r="F3" s="367"/>
      <c r="G3" s="367"/>
      <c r="H3" s="138"/>
      <c r="I3" s="139"/>
      <c r="J3" s="232"/>
      <c r="K3" s="80"/>
      <c r="L3" s="80"/>
      <c r="M3" s="80"/>
      <c r="N3" s="80"/>
      <c r="O3" s="80"/>
      <c r="P3" s="80"/>
      <c r="Q3" s="80"/>
      <c r="R3" s="80"/>
      <c r="S3" s="80"/>
      <c r="T3" s="80"/>
      <c r="U3" s="80"/>
      <c r="V3" s="80"/>
      <c r="W3" s="80"/>
      <c r="X3" s="80"/>
      <c r="Y3" s="80"/>
      <c r="Z3" s="80"/>
      <c r="AA3" s="80"/>
    </row>
    <row r="4" spans="1:27" ht="55.5" customHeight="1" outlineLevel="1">
      <c r="A4" s="361" t="s">
        <v>791</v>
      </c>
      <c r="B4" s="367"/>
      <c r="C4" s="367"/>
      <c r="D4" s="367"/>
      <c r="E4" s="367"/>
      <c r="F4" s="367"/>
      <c r="G4" s="367"/>
      <c r="H4" s="138"/>
      <c r="I4" s="139"/>
      <c r="J4" s="232"/>
      <c r="K4" s="80"/>
      <c r="L4" s="80"/>
      <c r="M4" s="80"/>
      <c r="N4" s="80"/>
      <c r="O4" s="80"/>
      <c r="P4" s="80"/>
      <c r="Q4" s="80"/>
      <c r="R4" s="80"/>
      <c r="S4" s="80"/>
      <c r="T4" s="80"/>
      <c r="U4" s="80"/>
      <c r="V4" s="80"/>
      <c r="W4" s="80"/>
      <c r="X4" s="80"/>
      <c r="Y4" s="80"/>
      <c r="Z4" s="80"/>
      <c r="AA4" s="80"/>
    </row>
    <row r="5" spans="1:27"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row>
    <row r="6" spans="1:27">
      <c r="A6" s="285" t="s">
        <v>792</v>
      </c>
      <c r="B6" s="279" t="s">
        <v>793</v>
      </c>
      <c r="C6" s="311" t="s">
        <v>101</v>
      </c>
      <c r="D6" s="400"/>
      <c r="E6" s="97"/>
      <c r="F6" s="142"/>
      <c r="G6" s="294"/>
      <c r="H6" s="294"/>
      <c r="I6" s="294"/>
      <c r="J6" s="143"/>
      <c r="K6" s="90"/>
      <c r="L6" s="90"/>
      <c r="M6" s="90"/>
      <c r="N6" s="90"/>
      <c r="O6" s="90"/>
      <c r="P6" s="90"/>
      <c r="Q6" s="90"/>
      <c r="R6" s="90"/>
      <c r="S6" s="90"/>
      <c r="T6" s="90"/>
      <c r="U6" s="90"/>
      <c r="V6" s="90"/>
      <c r="W6" s="90"/>
      <c r="X6" s="90"/>
      <c r="Y6" s="90"/>
      <c r="Z6" s="90"/>
      <c r="AA6" s="90" t="s">
        <v>110</v>
      </c>
    </row>
    <row r="7" spans="1:27" ht="27.75" customHeight="1">
      <c r="A7" s="401"/>
      <c r="B7" s="402"/>
      <c r="C7" s="281"/>
      <c r="D7" s="241" t="s">
        <v>794</v>
      </c>
      <c r="E7" s="310" t="s">
        <v>112</v>
      </c>
      <c r="F7" s="146"/>
      <c r="G7" s="403"/>
      <c r="H7" s="403"/>
      <c r="I7" s="403"/>
      <c r="J7" s="143"/>
      <c r="K7" s="90"/>
      <c r="L7" s="90"/>
      <c r="M7" s="90"/>
      <c r="N7" s="90"/>
      <c r="O7" s="90"/>
      <c r="P7" s="90"/>
      <c r="Q7" s="90"/>
      <c r="R7" s="90"/>
      <c r="S7" s="90"/>
      <c r="T7" s="90"/>
      <c r="U7" s="90"/>
      <c r="V7" s="90"/>
      <c r="W7" s="90"/>
      <c r="X7" s="90"/>
      <c r="Y7" s="90"/>
      <c r="Z7" s="90"/>
      <c r="AA7" s="90"/>
    </row>
    <row r="8" spans="1:27" ht="28.5" customHeight="1">
      <c r="A8" s="401"/>
      <c r="B8" s="402"/>
      <c r="C8" s="404"/>
      <c r="D8" s="241" t="s">
        <v>795</v>
      </c>
      <c r="E8" s="418"/>
      <c r="F8" s="146"/>
      <c r="G8" s="403"/>
      <c r="H8" s="403"/>
      <c r="I8" s="403"/>
      <c r="J8" s="143"/>
      <c r="K8" s="90"/>
      <c r="L8" s="90"/>
      <c r="M8" s="90"/>
      <c r="N8" s="90"/>
      <c r="O8" s="90"/>
      <c r="P8" s="90"/>
      <c r="Q8" s="90"/>
      <c r="R8" s="90"/>
      <c r="S8" s="90"/>
      <c r="T8" s="90"/>
      <c r="U8" s="90"/>
      <c r="V8" s="90"/>
      <c r="W8" s="90"/>
      <c r="X8" s="90"/>
      <c r="Y8" s="90"/>
      <c r="Z8" s="90"/>
      <c r="AA8" s="90"/>
    </row>
    <row r="9" spans="1:27" ht="40.5" customHeight="1">
      <c r="A9" s="401"/>
      <c r="B9" s="402"/>
      <c r="C9" s="404"/>
      <c r="D9" s="241" t="s">
        <v>796</v>
      </c>
      <c r="E9" s="418"/>
      <c r="F9" s="146"/>
      <c r="G9" s="403"/>
      <c r="H9" s="403"/>
      <c r="I9" s="403"/>
      <c r="J9" s="143"/>
      <c r="K9" s="90"/>
      <c r="L9" s="90"/>
      <c r="M9" s="90"/>
      <c r="N9" s="90"/>
      <c r="O9" s="90"/>
      <c r="P9" s="90"/>
      <c r="Q9" s="90"/>
      <c r="R9" s="90"/>
      <c r="S9" s="90"/>
      <c r="T9" s="90"/>
      <c r="U9" s="90"/>
      <c r="V9" s="90"/>
      <c r="W9" s="90"/>
      <c r="X9" s="90"/>
      <c r="Y9" s="90"/>
      <c r="Z9" s="90"/>
      <c r="AA9" s="90"/>
    </row>
    <row r="10" spans="1:27" ht="39.75" customHeight="1">
      <c r="A10" s="401"/>
      <c r="B10" s="402"/>
      <c r="C10" s="404"/>
      <c r="D10" s="241" t="s">
        <v>797</v>
      </c>
      <c r="E10" s="418"/>
      <c r="F10" s="146"/>
      <c r="G10" s="403"/>
      <c r="H10" s="403"/>
      <c r="I10" s="403"/>
      <c r="J10" s="143"/>
      <c r="K10" s="90"/>
      <c r="L10" s="90"/>
      <c r="M10" s="90"/>
      <c r="N10" s="90"/>
      <c r="O10" s="90"/>
      <c r="P10" s="90"/>
      <c r="Q10" s="90"/>
      <c r="R10" s="90"/>
      <c r="S10" s="90"/>
      <c r="T10" s="90"/>
      <c r="U10" s="90"/>
      <c r="V10" s="90"/>
      <c r="W10" s="90"/>
      <c r="X10" s="90"/>
      <c r="Y10" s="90"/>
      <c r="Z10" s="90"/>
      <c r="AA10" s="90"/>
    </row>
    <row r="11" spans="1:27" ht="52.5" customHeight="1">
      <c r="A11" s="401"/>
      <c r="B11" s="402"/>
      <c r="C11" s="404"/>
      <c r="D11" s="241" t="s">
        <v>798</v>
      </c>
      <c r="E11" s="418"/>
      <c r="F11" s="146"/>
      <c r="G11" s="403"/>
      <c r="H11" s="403"/>
      <c r="I11" s="403"/>
      <c r="J11" s="143"/>
      <c r="K11" s="90"/>
      <c r="L11" s="90"/>
      <c r="M11" s="90"/>
      <c r="N11" s="90"/>
      <c r="O11" s="90"/>
      <c r="P11" s="90"/>
      <c r="Q11" s="90"/>
      <c r="R11" s="90"/>
      <c r="S11" s="90"/>
      <c r="T11" s="90"/>
      <c r="U11" s="90"/>
      <c r="V11" s="90"/>
      <c r="W11" s="90"/>
      <c r="X11" s="90"/>
      <c r="Y11" s="90"/>
      <c r="Z11" s="90"/>
      <c r="AA11" s="90"/>
    </row>
    <row r="12" spans="1:27" ht="28.5" customHeight="1">
      <c r="A12" s="401"/>
      <c r="B12" s="402"/>
      <c r="C12" s="405"/>
      <c r="D12" s="241" t="s">
        <v>799</v>
      </c>
      <c r="E12" s="420"/>
      <c r="F12" s="146"/>
      <c r="G12" s="403"/>
      <c r="H12" s="403"/>
      <c r="I12" s="403"/>
      <c r="J12" s="143"/>
      <c r="K12" s="90"/>
      <c r="L12" s="90"/>
      <c r="M12" s="90"/>
      <c r="N12" s="90"/>
      <c r="O12" s="90"/>
      <c r="P12" s="90"/>
      <c r="Q12" s="90"/>
      <c r="R12" s="90"/>
      <c r="S12" s="90"/>
      <c r="T12" s="90"/>
      <c r="U12" s="90"/>
      <c r="V12" s="90"/>
      <c r="W12" s="90"/>
      <c r="X12" s="90"/>
      <c r="Y12" s="90"/>
      <c r="Z12" s="90"/>
      <c r="AA12" s="90"/>
    </row>
    <row r="13" spans="1:27">
      <c r="A13" s="401"/>
      <c r="B13" s="402"/>
      <c r="C13" s="278" t="s">
        <v>106</v>
      </c>
      <c r="D13" s="421"/>
      <c r="E13" s="117"/>
      <c r="F13" s="148"/>
      <c r="G13" s="403"/>
      <c r="H13" s="403"/>
      <c r="I13" s="403"/>
      <c r="J13" s="143"/>
      <c r="K13" s="90"/>
      <c r="L13" s="90"/>
      <c r="M13" s="90"/>
      <c r="N13" s="90"/>
      <c r="O13" s="90"/>
      <c r="P13" s="90"/>
      <c r="Q13" s="90"/>
      <c r="R13" s="90"/>
      <c r="S13" s="90"/>
      <c r="T13" s="90"/>
      <c r="U13" s="90"/>
      <c r="V13" s="90"/>
      <c r="W13" s="90"/>
      <c r="X13" s="90"/>
      <c r="Y13" s="90"/>
      <c r="Z13" s="90"/>
      <c r="AA13" s="90"/>
    </row>
    <row r="14" spans="1:27" ht="42" customHeight="1">
      <c r="A14" s="432"/>
      <c r="B14" s="406"/>
      <c r="C14" s="116"/>
      <c r="D14" s="228" t="s">
        <v>800</v>
      </c>
      <c r="E14" s="185"/>
      <c r="F14" s="148"/>
      <c r="G14" s="403"/>
      <c r="H14" s="403"/>
      <c r="I14" s="403"/>
      <c r="J14" s="143"/>
      <c r="K14" s="90"/>
      <c r="L14" s="90"/>
      <c r="M14" s="90"/>
      <c r="N14" s="90"/>
      <c r="O14" s="90"/>
      <c r="P14" s="90"/>
      <c r="Q14" s="90"/>
      <c r="R14" s="90"/>
      <c r="S14" s="90"/>
      <c r="T14" s="90"/>
      <c r="U14" s="90"/>
      <c r="V14" s="90"/>
      <c r="W14" s="90"/>
      <c r="X14" s="90"/>
      <c r="Y14" s="90"/>
      <c r="Z14" s="90"/>
      <c r="AA14" s="90"/>
    </row>
    <row r="15" spans="1:27" ht="16.5" customHeight="1">
      <c r="A15" s="287" t="s">
        <v>801</v>
      </c>
      <c r="B15" s="286" t="s">
        <v>802</v>
      </c>
      <c r="C15" s="280" t="s">
        <v>101</v>
      </c>
      <c r="D15" s="407"/>
      <c r="E15" s="280"/>
      <c r="F15" s="407"/>
      <c r="G15" s="99"/>
      <c r="H15" s="99"/>
      <c r="I15" s="99"/>
      <c r="J15" s="17"/>
      <c r="K15" s="17"/>
      <c r="L15" s="17"/>
      <c r="M15" s="17"/>
      <c r="N15" s="17"/>
      <c r="O15" s="17"/>
      <c r="P15" s="17"/>
      <c r="Q15" s="17"/>
      <c r="R15" s="17"/>
      <c r="S15" s="17"/>
      <c r="T15" s="17"/>
      <c r="U15" s="17"/>
      <c r="V15" s="17"/>
      <c r="W15" s="17"/>
      <c r="X15" s="17"/>
      <c r="Y15" s="17"/>
      <c r="Z15" s="17"/>
      <c r="AA15" s="17"/>
    </row>
    <row r="16" spans="1:27" ht="29.25" customHeight="1">
      <c r="A16" s="401"/>
      <c r="B16" s="402"/>
      <c r="C16" s="128"/>
      <c r="D16" s="165" t="s">
        <v>803</v>
      </c>
      <c r="E16" s="303" t="s">
        <v>112</v>
      </c>
      <c r="F16" s="408"/>
      <c r="G16" s="291"/>
      <c r="H16" s="291"/>
      <c r="I16" s="291"/>
      <c r="J16" s="17"/>
      <c r="K16" s="17"/>
      <c r="L16" s="17"/>
      <c r="M16" s="17"/>
      <c r="N16" s="17"/>
      <c r="O16" s="17"/>
      <c r="P16" s="17"/>
      <c r="Q16" s="17"/>
      <c r="R16" s="17"/>
      <c r="S16" s="17"/>
      <c r="T16" s="17"/>
      <c r="U16" s="17"/>
      <c r="V16" s="17"/>
      <c r="W16" s="17"/>
      <c r="X16" s="17"/>
      <c r="Y16" s="17"/>
      <c r="Z16" s="17"/>
      <c r="AA16" s="17"/>
    </row>
    <row r="17" spans="1:27" ht="15.75" customHeight="1">
      <c r="A17" s="401"/>
      <c r="B17" s="402"/>
      <c r="C17" s="278" t="s">
        <v>106</v>
      </c>
      <c r="D17" s="409"/>
      <c r="E17" s="278"/>
      <c r="F17" s="409"/>
      <c r="G17" s="403"/>
      <c r="H17" s="403"/>
      <c r="I17" s="403"/>
      <c r="J17" s="17"/>
      <c r="K17" s="17"/>
      <c r="L17" s="17"/>
      <c r="M17" s="17"/>
      <c r="N17" s="17"/>
      <c r="O17" s="17"/>
      <c r="P17" s="17"/>
      <c r="Q17" s="17"/>
      <c r="R17" s="17"/>
      <c r="S17" s="17"/>
      <c r="T17" s="17"/>
      <c r="U17" s="17"/>
      <c r="V17" s="17"/>
      <c r="W17" s="17"/>
      <c r="X17" s="17"/>
      <c r="Y17" s="17"/>
      <c r="Z17" s="17"/>
      <c r="AA17" s="17"/>
    </row>
    <row r="18" spans="1:27" ht="28.5" customHeight="1">
      <c r="A18" s="401"/>
      <c r="B18" s="402"/>
      <c r="C18" s="281"/>
      <c r="D18" s="126" t="s">
        <v>804</v>
      </c>
      <c r="E18" s="164"/>
      <c r="F18" s="164"/>
      <c r="G18" s="403"/>
      <c r="H18" s="403"/>
      <c r="I18" s="403"/>
      <c r="J18" s="17"/>
      <c r="K18" s="17"/>
      <c r="L18" s="17"/>
      <c r="M18" s="17"/>
      <c r="N18" s="17"/>
      <c r="O18" s="17"/>
      <c r="P18" s="17"/>
      <c r="Q18" s="17"/>
      <c r="R18" s="17"/>
      <c r="S18" s="17"/>
      <c r="T18" s="17"/>
      <c r="U18" s="17"/>
      <c r="V18" s="17"/>
      <c r="W18" s="17"/>
      <c r="X18" s="17"/>
      <c r="Y18" s="17"/>
      <c r="Z18" s="17"/>
      <c r="AA18" s="17"/>
    </row>
    <row r="19" spans="1:27" ht="28.5" customHeight="1">
      <c r="A19" s="401"/>
      <c r="B19" s="406"/>
      <c r="C19" s="404"/>
      <c r="D19" s="126" t="s">
        <v>805</v>
      </c>
      <c r="E19" s="303" t="s">
        <v>112</v>
      </c>
      <c r="F19" s="408"/>
      <c r="G19" s="411"/>
      <c r="H19" s="411"/>
      <c r="I19" s="411"/>
      <c r="J19" s="17"/>
      <c r="K19" s="17"/>
      <c r="L19" s="17"/>
      <c r="M19" s="17"/>
      <c r="N19" s="17"/>
      <c r="O19" s="17"/>
      <c r="P19" s="17"/>
      <c r="Q19" s="17"/>
      <c r="R19" s="17"/>
      <c r="S19" s="17"/>
      <c r="T19" s="17"/>
      <c r="U19" s="17"/>
      <c r="V19" s="17"/>
      <c r="W19" s="17"/>
      <c r="X19" s="17"/>
      <c r="Y19" s="17"/>
      <c r="Z19" s="17"/>
      <c r="AA19" s="17"/>
    </row>
    <row r="20" spans="1:27">
      <c r="A20" s="401"/>
      <c r="B20" s="304" t="s">
        <v>806</v>
      </c>
      <c r="C20" s="280" t="s">
        <v>101</v>
      </c>
      <c r="D20" s="407"/>
      <c r="E20" s="280"/>
      <c r="F20" s="407"/>
      <c r="G20" s="99"/>
      <c r="H20" s="99"/>
      <c r="I20" s="99"/>
      <c r="J20" s="17"/>
      <c r="K20" s="17"/>
      <c r="L20" s="17"/>
      <c r="M20" s="17"/>
      <c r="N20" s="17"/>
      <c r="O20" s="17"/>
      <c r="P20" s="17"/>
      <c r="Q20" s="17"/>
      <c r="R20" s="17"/>
      <c r="S20" s="17"/>
      <c r="T20" s="17"/>
      <c r="U20" s="17"/>
      <c r="V20" s="17"/>
      <c r="W20" s="17"/>
      <c r="X20" s="17"/>
      <c r="Y20" s="17"/>
      <c r="Z20" s="17"/>
      <c r="AA20" s="17"/>
    </row>
    <row r="21" spans="1:27" ht="39.75" customHeight="1">
      <c r="A21" s="401"/>
      <c r="B21" s="402"/>
      <c r="C21" s="281"/>
      <c r="D21" s="126" t="s">
        <v>807</v>
      </c>
      <c r="E21" s="303" t="s">
        <v>112</v>
      </c>
      <c r="F21" s="408"/>
      <c r="G21" s="291"/>
      <c r="H21" s="291"/>
      <c r="I21" s="291"/>
      <c r="J21" s="17"/>
      <c r="K21" s="17"/>
      <c r="L21" s="17"/>
      <c r="M21" s="17"/>
      <c r="N21" s="17"/>
      <c r="O21" s="17"/>
      <c r="P21" s="17"/>
      <c r="Q21" s="17"/>
      <c r="R21" s="17"/>
      <c r="S21" s="17"/>
      <c r="T21" s="17"/>
      <c r="U21" s="17"/>
      <c r="V21" s="17"/>
      <c r="W21" s="17"/>
      <c r="X21" s="17"/>
      <c r="Y21" s="17"/>
      <c r="Z21" s="17"/>
      <c r="AA21" s="17"/>
    </row>
    <row r="22" spans="1:27" ht="27.75" customHeight="1">
      <c r="A22" s="401"/>
      <c r="B22" s="402"/>
      <c r="C22" s="404"/>
      <c r="D22" s="126" t="s">
        <v>808</v>
      </c>
      <c r="E22" s="164"/>
      <c r="F22" s="164"/>
      <c r="G22" s="403"/>
      <c r="H22" s="403"/>
      <c r="I22" s="403"/>
      <c r="J22" s="17"/>
      <c r="K22" s="17"/>
      <c r="L22" s="17"/>
      <c r="M22" s="17"/>
      <c r="N22" s="17"/>
      <c r="O22" s="17"/>
      <c r="P22" s="17"/>
      <c r="Q22" s="17"/>
      <c r="R22" s="17"/>
      <c r="S22" s="17"/>
      <c r="T22" s="17"/>
      <c r="U22" s="17"/>
      <c r="V22" s="17"/>
      <c r="W22" s="17"/>
      <c r="X22" s="17"/>
      <c r="Y22" s="17"/>
      <c r="Z22" s="17"/>
      <c r="AA22" s="17"/>
    </row>
    <row r="23" spans="1:27" ht="41.25" customHeight="1">
      <c r="A23" s="401"/>
      <c r="B23" s="402"/>
      <c r="C23" s="404"/>
      <c r="D23" s="126" t="s">
        <v>809</v>
      </c>
      <c r="E23" s="164"/>
      <c r="F23" s="164"/>
      <c r="G23" s="403"/>
      <c r="H23" s="403"/>
      <c r="I23" s="403"/>
      <c r="J23" s="17"/>
      <c r="K23" s="17"/>
      <c r="L23" s="17"/>
      <c r="M23" s="17"/>
      <c r="N23" s="17"/>
      <c r="O23" s="17"/>
      <c r="P23" s="17"/>
      <c r="Q23" s="17"/>
      <c r="R23" s="17"/>
      <c r="S23" s="17"/>
      <c r="T23" s="17"/>
      <c r="U23" s="17"/>
      <c r="V23" s="17"/>
      <c r="W23" s="17"/>
      <c r="X23" s="17"/>
      <c r="Y23" s="17"/>
      <c r="Z23" s="17"/>
      <c r="AA23" s="17"/>
    </row>
    <row r="24" spans="1:27" ht="39.75" customHeight="1">
      <c r="A24" s="401"/>
      <c r="B24" s="402"/>
      <c r="C24" s="404"/>
      <c r="D24" s="126" t="s">
        <v>810</v>
      </c>
      <c r="E24" s="164"/>
      <c r="F24" s="164"/>
      <c r="G24" s="403"/>
      <c r="H24" s="403"/>
      <c r="I24" s="403"/>
      <c r="J24" s="17"/>
      <c r="K24" s="17"/>
      <c r="L24" s="17"/>
      <c r="M24" s="17"/>
      <c r="N24" s="17"/>
      <c r="O24" s="17"/>
      <c r="P24" s="17"/>
      <c r="Q24" s="17"/>
      <c r="R24" s="17"/>
      <c r="S24" s="17"/>
      <c r="T24" s="17"/>
      <c r="U24" s="17"/>
      <c r="V24" s="17"/>
      <c r="W24" s="17"/>
      <c r="X24" s="17"/>
      <c r="Y24" s="17"/>
      <c r="Z24" s="17"/>
      <c r="AA24" s="17"/>
    </row>
    <row r="25" spans="1:27" ht="27.75" customHeight="1">
      <c r="A25" s="401"/>
      <c r="B25" s="402"/>
      <c r="C25" s="404"/>
      <c r="D25" s="126" t="s">
        <v>811</v>
      </c>
      <c r="E25" s="164"/>
      <c r="F25" s="164"/>
      <c r="G25" s="403"/>
      <c r="H25" s="403"/>
      <c r="I25" s="403"/>
      <c r="J25" s="17"/>
      <c r="K25" s="17"/>
      <c r="L25" s="17"/>
      <c r="M25" s="17"/>
      <c r="N25" s="17"/>
      <c r="O25" s="17"/>
      <c r="P25" s="17"/>
      <c r="Q25" s="17"/>
      <c r="R25" s="17"/>
      <c r="S25" s="17"/>
      <c r="T25" s="17"/>
      <c r="U25" s="17"/>
      <c r="V25" s="17"/>
      <c r="W25" s="17"/>
      <c r="X25" s="17"/>
      <c r="Y25" s="17"/>
      <c r="Z25" s="17"/>
      <c r="AA25" s="17"/>
    </row>
    <row r="26" spans="1:27" ht="51.75" customHeight="1">
      <c r="A26" s="401"/>
      <c r="B26" s="402"/>
      <c r="C26" s="404"/>
      <c r="D26" s="126" t="s">
        <v>812</v>
      </c>
      <c r="E26" s="164"/>
      <c r="F26" s="164"/>
      <c r="G26" s="403"/>
      <c r="H26" s="403"/>
      <c r="I26" s="403"/>
      <c r="J26" s="17"/>
      <c r="K26" s="17"/>
      <c r="L26" s="17"/>
      <c r="M26" s="17"/>
      <c r="N26" s="17"/>
      <c r="O26" s="17"/>
      <c r="P26" s="17"/>
      <c r="Q26" s="17"/>
      <c r="R26" s="17"/>
      <c r="S26" s="17"/>
      <c r="T26" s="17"/>
      <c r="U26" s="17"/>
      <c r="V26" s="17"/>
      <c r="W26" s="17"/>
      <c r="X26" s="17"/>
      <c r="Y26" s="17"/>
      <c r="Z26" s="17"/>
      <c r="AA26" s="17"/>
    </row>
    <row r="27" spans="1:27" ht="15.75" customHeight="1">
      <c r="A27" s="401"/>
      <c r="B27" s="402"/>
      <c r="C27" s="278" t="s">
        <v>106</v>
      </c>
      <c r="D27" s="409"/>
      <c r="E27" s="278"/>
      <c r="F27" s="409"/>
      <c r="G27" s="403"/>
      <c r="H27" s="403"/>
      <c r="I27" s="403"/>
      <c r="J27" s="17"/>
      <c r="K27" s="17"/>
      <c r="L27" s="17"/>
      <c r="M27" s="17"/>
      <c r="N27" s="17"/>
      <c r="O27" s="17"/>
      <c r="P27" s="17"/>
      <c r="Q27" s="17"/>
      <c r="R27" s="17"/>
      <c r="S27" s="17"/>
      <c r="T27" s="17"/>
      <c r="U27" s="17"/>
      <c r="V27" s="17"/>
      <c r="W27" s="17"/>
      <c r="X27" s="17"/>
      <c r="Y27" s="17"/>
      <c r="Z27" s="17"/>
      <c r="AA27" s="17"/>
    </row>
    <row r="28" spans="1:27" ht="30" customHeight="1">
      <c r="A28" s="401"/>
      <c r="B28" s="402"/>
      <c r="C28" s="91"/>
      <c r="D28" s="126" t="s">
        <v>813</v>
      </c>
      <c r="E28" s="305" t="s">
        <v>112</v>
      </c>
      <c r="F28" s="408"/>
      <c r="G28" s="411"/>
      <c r="H28" s="411"/>
      <c r="I28" s="411"/>
      <c r="J28" s="17"/>
      <c r="K28" s="17"/>
      <c r="L28" s="17"/>
      <c r="M28" s="17"/>
      <c r="N28" s="17"/>
      <c r="O28" s="17"/>
      <c r="P28" s="17"/>
      <c r="Q28" s="17"/>
      <c r="R28" s="17"/>
      <c r="S28" s="17"/>
      <c r="T28" s="17"/>
      <c r="U28" s="17"/>
      <c r="V28" s="17"/>
      <c r="W28" s="17"/>
      <c r="X28" s="17"/>
      <c r="Y28" s="17"/>
      <c r="Z28" s="17"/>
      <c r="AA28" s="17"/>
    </row>
    <row r="29" spans="1:27" ht="15.75" customHeight="1">
      <c r="A29" s="401"/>
      <c r="B29" s="286" t="s">
        <v>814</v>
      </c>
      <c r="C29" s="280" t="s">
        <v>101</v>
      </c>
      <c r="D29" s="407"/>
      <c r="E29" s="168"/>
      <c r="F29" s="168"/>
      <c r="G29" s="99"/>
      <c r="H29" s="99"/>
      <c r="I29" s="99"/>
      <c r="J29" s="17"/>
      <c r="K29" s="17"/>
      <c r="L29" s="17"/>
      <c r="M29" s="17"/>
      <c r="N29" s="17"/>
      <c r="O29" s="17"/>
      <c r="P29" s="17"/>
      <c r="Q29" s="17"/>
      <c r="R29" s="17"/>
      <c r="S29" s="17"/>
      <c r="T29" s="17"/>
      <c r="U29" s="17"/>
      <c r="V29" s="17"/>
      <c r="W29" s="17"/>
      <c r="X29" s="17"/>
      <c r="Y29" s="17"/>
      <c r="Z29" s="17"/>
      <c r="AA29" s="17"/>
    </row>
    <row r="30" spans="1:27" ht="23.25" customHeight="1">
      <c r="A30" s="401"/>
      <c r="B30" s="402"/>
      <c r="C30" s="281"/>
      <c r="D30" s="126" t="s">
        <v>815</v>
      </c>
      <c r="E30" s="168"/>
      <c r="F30" s="168"/>
      <c r="G30" s="294"/>
      <c r="H30" s="294"/>
      <c r="I30" s="294"/>
      <c r="J30" s="17"/>
      <c r="K30" s="17"/>
      <c r="L30" s="17"/>
      <c r="M30" s="17"/>
      <c r="N30" s="17"/>
      <c r="O30" s="17"/>
      <c r="P30" s="17"/>
      <c r="Q30" s="17"/>
      <c r="R30" s="17"/>
      <c r="S30" s="17"/>
      <c r="T30" s="17"/>
      <c r="U30" s="17"/>
      <c r="V30" s="17"/>
      <c r="W30" s="17"/>
      <c r="X30" s="17"/>
      <c r="Y30" s="17"/>
      <c r="Z30" s="17"/>
      <c r="AA30" s="17"/>
    </row>
    <row r="31" spans="1:27" ht="21.75" customHeight="1">
      <c r="A31" s="401"/>
      <c r="B31" s="402"/>
      <c r="C31" s="404"/>
      <c r="D31" s="126" t="s">
        <v>816</v>
      </c>
      <c r="E31" s="168"/>
      <c r="F31" s="168"/>
      <c r="G31" s="403"/>
      <c r="H31" s="403"/>
      <c r="I31" s="403"/>
      <c r="J31" s="17"/>
      <c r="K31" s="17"/>
      <c r="L31" s="17"/>
      <c r="M31" s="17"/>
      <c r="N31" s="17"/>
      <c r="O31" s="17"/>
      <c r="P31" s="17"/>
      <c r="Q31" s="17"/>
      <c r="R31" s="17"/>
      <c r="S31" s="17"/>
      <c r="T31" s="17"/>
      <c r="U31" s="17"/>
      <c r="V31" s="17"/>
      <c r="W31" s="17"/>
      <c r="X31" s="17"/>
      <c r="Y31" s="17"/>
      <c r="Z31" s="17"/>
      <c r="AA31" s="17"/>
    </row>
    <row r="32" spans="1:27" ht="45" customHeight="1">
      <c r="A32" s="401"/>
      <c r="B32" s="402"/>
      <c r="C32" s="404"/>
      <c r="D32" s="126" t="s">
        <v>817</v>
      </c>
      <c r="E32" s="168"/>
      <c r="F32" s="168"/>
      <c r="G32" s="403"/>
      <c r="H32" s="403"/>
      <c r="I32" s="403"/>
      <c r="J32" s="17"/>
      <c r="K32" s="17"/>
      <c r="L32" s="17"/>
      <c r="M32" s="17"/>
      <c r="N32" s="17"/>
      <c r="O32" s="17"/>
      <c r="P32" s="17"/>
      <c r="Q32" s="17"/>
      <c r="R32" s="17"/>
      <c r="S32" s="17"/>
      <c r="T32" s="17"/>
      <c r="U32" s="17"/>
      <c r="V32" s="17"/>
      <c r="W32" s="17"/>
      <c r="X32" s="17"/>
      <c r="Y32" s="17"/>
      <c r="Z32" s="17"/>
      <c r="AA32" s="17"/>
    </row>
    <row r="33" spans="1:27" ht="22.5" customHeight="1">
      <c r="A33" s="401"/>
      <c r="B33" s="402"/>
      <c r="C33" s="404"/>
      <c r="D33" s="126" t="s">
        <v>818</v>
      </c>
      <c r="E33" s="168"/>
      <c r="F33" s="168"/>
      <c r="G33" s="403"/>
      <c r="H33" s="403"/>
      <c r="I33" s="403"/>
      <c r="J33" s="17"/>
      <c r="K33" s="17"/>
      <c r="L33" s="17"/>
      <c r="M33" s="17"/>
      <c r="N33" s="17"/>
      <c r="O33" s="17"/>
      <c r="P33" s="17"/>
      <c r="Q33" s="17"/>
      <c r="R33" s="17"/>
      <c r="S33" s="17"/>
      <c r="T33" s="17"/>
      <c r="U33" s="17"/>
      <c r="V33" s="17"/>
      <c r="W33" s="17"/>
      <c r="X33" s="17"/>
      <c r="Y33" s="17"/>
      <c r="Z33" s="17"/>
      <c r="AA33" s="17"/>
    </row>
    <row r="34" spans="1:27" ht="30.75" customHeight="1">
      <c r="A34" s="401"/>
      <c r="B34" s="402"/>
      <c r="C34" s="404"/>
      <c r="D34" s="126" t="s">
        <v>819</v>
      </c>
      <c r="E34" s="168"/>
      <c r="F34" s="168"/>
      <c r="G34" s="403"/>
      <c r="H34" s="403"/>
      <c r="I34" s="403"/>
      <c r="J34" s="17"/>
      <c r="K34" s="17"/>
      <c r="L34" s="17"/>
      <c r="M34" s="17"/>
      <c r="N34" s="17"/>
      <c r="O34" s="17"/>
      <c r="P34" s="17"/>
      <c r="Q34" s="17"/>
      <c r="R34" s="17"/>
      <c r="S34" s="17"/>
      <c r="T34" s="17"/>
      <c r="U34" s="17"/>
      <c r="V34" s="17"/>
      <c r="W34" s="17"/>
      <c r="X34" s="17"/>
      <c r="Y34" s="17"/>
      <c r="Z34" s="17"/>
      <c r="AA34" s="17"/>
    </row>
    <row r="35" spans="1:27" ht="15.75" customHeight="1">
      <c r="A35" s="401"/>
      <c r="B35" s="402"/>
      <c r="C35" s="278" t="s">
        <v>106</v>
      </c>
      <c r="D35" s="409"/>
      <c r="E35" s="168"/>
      <c r="F35" s="168"/>
      <c r="G35" s="403"/>
      <c r="H35" s="403"/>
      <c r="I35" s="403"/>
      <c r="J35" s="17"/>
      <c r="K35" s="17"/>
      <c r="L35" s="17"/>
      <c r="M35" s="17"/>
      <c r="N35" s="17"/>
      <c r="O35" s="17"/>
      <c r="P35" s="17"/>
      <c r="Q35" s="17"/>
      <c r="R35" s="17"/>
      <c r="S35" s="17"/>
      <c r="T35" s="17"/>
      <c r="U35" s="17"/>
      <c r="V35" s="17"/>
      <c r="W35" s="17"/>
      <c r="X35" s="17"/>
      <c r="Y35" s="17"/>
      <c r="Z35" s="17"/>
      <c r="AA35" s="17"/>
    </row>
    <row r="36" spans="1:27" ht="33.75" customHeight="1">
      <c r="A36" s="401"/>
      <c r="B36" s="406"/>
      <c r="C36" s="91"/>
      <c r="D36" s="126" t="s">
        <v>820</v>
      </c>
      <c r="E36" s="168"/>
      <c r="F36" s="168"/>
      <c r="G36" s="403"/>
      <c r="H36" s="403"/>
      <c r="I36" s="403"/>
      <c r="J36" s="17"/>
      <c r="K36" s="17"/>
      <c r="L36" s="17"/>
      <c r="M36" s="17"/>
      <c r="N36" s="17"/>
      <c r="O36" s="17"/>
      <c r="P36" s="17"/>
      <c r="Q36" s="17"/>
      <c r="R36" s="17"/>
      <c r="S36" s="17"/>
      <c r="T36" s="17"/>
      <c r="U36" s="17"/>
      <c r="V36" s="17"/>
      <c r="W36" s="17"/>
      <c r="X36" s="17"/>
      <c r="Y36" s="17"/>
      <c r="Z36" s="17"/>
      <c r="AA36" s="17"/>
    </row>
    <row r="37" spans="1:27" ht="15.75" customHeight="1">
      <c r="A37" s="401"/>
      <c r="B37" s="286" t="s">
        <v>821</v>
      </c>
      <c r="C37" s="280" t="s">
        <v>101</v>
      </c>
      <c r="D37" s="407"/>
      <c r="E37" s="280"/>
      <c r="F37" s="407"/>
      <c r="G37" s="99"/>
      <c r="H37" s="99"/>
      <c r="I37" s="99"/>
      <c r="J37" s="17"/>
      <c r="K37" s="17"/>
      <c r="L37" s="17"/>
      <c r="M37" s="17"/>
      <c r="N37" s="17"/>
      <c r="O37" s="17"/>
      <c r="P37" s="17"/>
      <c r="Q37" s="17"/>
      <c r="R37" s="17"/>
      <c r="S37" s="17"/>
      <c r="T37" s="17"/>
      <c r="U37" s="17"/>
      <c r="V37" s="17"/>
      <c r="W37" s="17"/>
      <c r="X37" s="17"/>
      <c r="Y37" s="17"/>
      <c r="Z37" s="17"/>
      <c r="AA37" s="17"/>
    </row>
    <row r="38" spans="1:27" ht="16.5" customHeight="1">
      <c r="A38" s="401"/>
      <c r="B38" s="402"/>
      <c r="C38" s="91"/>
      <c r="D38" s="126" t="s">
        <v>822</v>
      </c>
      <c r="E38" s="303" t="s">
        <v>112</v>
      </c>
      <c r="F38" s="408"/>
      <c r="G38" s="291"/>
      <c r="H38" s="291"/>
      <c r="I38" s="291"/>
      <c r="J38" s="17"/>
      <c r="K38" s="17"/>
      <c r="L38" s="17"/>
      <c r="M38" s="17"/>
      <c r="N38" s="17"/>
      <c r="O38" s="17"/>
      <c r="P38" s="17"/>
      <c r="Q38" s="17"/>
      <c r="R38" s="17"/>
      <c r="S38" s="17"/>
      <c r="T38" s="17"/>
      <c r="U38" s="17"/>
      <c r="V38" s="17"/>
      <c r="W38" s="17"/>
      <c r="X38" s="17"/>
      <c r="Y38" s="17"/>
      <c r="Z38" s="17"/>
      <c r="AA38" s="17"/>
    </row>
    <row r="39" spans="1:27" ht="15.75" customHeight="1">
      <c r="A39" s="401"/>
      <c r="B39" s="402"/>
      <c r="C39" s="278" t="s">
        <v>106</v>
      </c>
      <c r="D39" s="409"/>
      <c r="E39" s="168"/>
      <c r="F39" s="168"/>
      <c r="G39" s="403"/>
      <c r="H39" s="403"/>
      <c r="I39" s="403"/>
      <c r="J39" s="17"/>
      <c r="K39" s="17"/>
      <c r="L39" s="17"/>
      <c r="M39" s="17"/>
      <c r="N39" s="17"/>
      <c r="O39" s="17"/>
      <c r="P39" s="17"/>
      <c r="Q39" s="17"/>
      <c r="R39" s="17"/>
      <c r="S39" s="17"/>
      <c r="T39" s="17"/>
      <c r="U39" s="17"/>
      <c r="V39" s="17"/>
      <c r="W39" s="17"/>
      <c r="X39" s="17"/>
      <c r="Y39" s="17"/>
      <c r="Z39" s="17"/>
      <c r="AA39" s="17"/>
    </row>
    <row r="40" spans="1:27" ht="29.25" customHeight="1">
      <c r="A40" s="432"/>
      <c r="B40" s="406"/>
      <c r="C40" s="91"/>
      <c r="D40" s="126" t="s">
        <v>823</v>
      </c>
      <c r="E40" s="168"/>
      <c r="F40" s="168"/>
      <c r="G40" s="411"/>
      <c r="H40" s="411"/>
      <c r="I40" s="411"/>
      <c r="J40" s="17"/>
      <c r="K40" s="17"/>
      <c r="L40" s="17"/>
      <c r="M40" s="17"/>
      <c r="N40" s="17"/>
      <c r="O40" s="17"/>
      <c r="P40" s="17"/>
      <c r="Q40" s="17"/>
      <c r="R40" s="17"/>
      <c r="S40" s="17"/>
      <c r="T40" s="17"/>
      <c r="U40" s="17"/>
      <c r="V40" s="17"/>
      <c r="W40" s="17"/>
      <c r="X40" s="17"/>
      <c r="Y40" s="17"/>
      <c r="Z40" s="17"/>
      <c r="AA40" s="17"/>
    </row>
    <row r="41" spans="1:27" ht="15.75" customHeight="1">
      <c r="A41" s="320" t="s">
        <v>824</v>
      </c>
      <c r="B41" s="279" t="s">
        <v>825</v>
      </c>
      <c r="C41" s="280" t="s">
        <v>101</v>
      </c>
      <c r="D41" s="407"/>
      <c r="E41" s="280"/>
      <c r="F41" s="407"/>
      <c r="G41" s="99"/>
      <c r="H41" s="99"/>
      <c r="I41" s="99"/>
      <c r="J41" s="17"/>
      <c r="K41" s="17"/>
      <c r="L41" s="17"/>
      <c r="M41" s="17"/>
      <c r="N41" s="17"/>
      <c r="O41" s="17"/>
      <c r="P41" s="17"/>
      <c r="Q41" s="17"/>
      <c r="R41" s="17"/>
      <c r="S41" s="17"/>
      <c r="T41" s="17"/>
      <c r="U41" s="17"/>
      <c r="V41" s="17"/>
      <c r="W41" s="17"/>
      <c r="X41" s="17"/>
      <c r="Y41" s="17"/>
      <c r="Z41" s="17"/>
      <c r="AA41" s="17"/>
    </row>
    <row r="42" spans="1:27" ht="28.5" customHeight="1">
      <c r="A42" s="401"/>
      <c r="B42" s="402"/>
      <c r="C42" s="281"/>
      <c r="D42" s="92" t="s">
        <v>826</v>
      </c>
      <c r="E42" s="303" t="s">
        <v>112</v>
      </c>
      <c r="F42" s="408"/>
      <c r="G42" s="291"/>
      <c r="H42" s="291"/>
      <c r="I42" s="291"/>
      <c r="J42" s="17"/>
      <c r="K42" s="17"/>
      <c r="L42" s="17"/>
      <c r="M42" s="17"/>
      <c r="N42" s="17"/>
      <c r="O42" s="17"/>
      <c r="P42" s="17"/>
      <c r="Q42" s="17"/>
      <c r="R42" s="17"/>
      <c r="S42" s="17"/>
      <c r="T42" s="17"/>
      <c r="U42" s="17"/>
      <c r="V42" s="17"/>
      <c r="W42" s="17"/>
      <c r="X42" s="17"/>
      <c r="Y42" s="17"/>
      <c r="Z42" s="17"/>
      <c r="AA42" s="17"/>
    </row>
    <row r="43" spans="1:27" ht="28.5" customHeight="1">
      <c r="A43" s="401"/>
      <c r="B43" s="402"/>
      <c r="C43" s="404"/>
      <c r="D43" s="92" t="s">
        <v>827</v>
      </c>
      <c r="E43" s="164"/>
      <c r="F43" s="164"/>
      <c r="G43" s="403"/>
      <c r="H43" s="403"/>
      <c r="I43" s="403"/>
      <c r="J43" s="17"/>
      <c r="K43" s="17"/>
      <c r="L43" s="17"/>
      <c r="M43" s="17"/>
      <c r="N43" s="17"/>
      <c r="O43" s="17"/>
      <c r="P43" s="17"/>
      <c r="Q43" s="17"/>
      <c r="R43" s="17"/>
      <c r="S43" s="17"/>
      <c r="T43" s="17"/>
      <c r="U43" s="17"/>
      <c r="V43" s="17"/>
      <c r="W43" s="17"/>
      <c r="X43" s="17"/>
      <c r="Y43" s="17"/>
      <c r="Z43" s="17"/>
      <c r="AA43" s="17"/>
    </row>
    <row r="44" spans="1:27" ht="27.75" customHeight="1">
      <c r="A44" s="401"/>
      <c r="B44" s="402"/>
      <c r="C44" s="404"/>
      <c r="D44" s="92" t="s">
        <v>828</v>
      </c>
      <c r="E44" s="164"/>
      <c r="F44" s="164"/>
      <c r="G44" s="403"/>
      <c r="H44" s="403"/>
      <c r="I44" s="403"/>
      <c r="J44" s="17"/>
      <c r="K44" s="17"/>
      <c r="L44" s="17"/>
      <c r="M44" s="17"/>
      <c r="N44" s="17"/>
      <c r="O44" s="17"/>
      <c r="P44" s="17"/>
      <c r="Q44" s="17"/>
      <c r="R44" s="17"/>
      <c r="S44" s="17"/>
      <c r="T44" s="17"/>
      <c r="U44" s="17"/>
      <c r="V44" s="17"/>
      <c r="W44" s="17"/>
      <c r="X44" s="17"/>
      <c r="Y44" s="17"/>
      <c r="Z44" s="17"/>
      <c r="AA44" s="17"/>
    </row>
    <row r="45" spans="1:27" ht="40.5" customHeight="1">
      <c r="A45" s="401"/>
      <c r="B45" s="402"/>
      <c r="C45" s="404"/>
      <c r="D45" s="92" t="s">
        <v>829</v>
      </c>
      <c r="E45" s="164"/>
      <c r="F45" s="164"/>
      <c r="G45" s="403"/>
      <c r="H45" s="403"/>
      <c r="I45" s="403"/>
      <c r="J45" s="17"/>
      <c r="K45" s="17"/>
      <c r="L45" s="17"/>
      <c r="M45" s="17"/>
      <c r="N45" s="17"/>
      <c r="O45" s="17"/>
      <c r="P45" s="17"/>
      <c r="Q45" s="17"/>
      <c r="R45" s="17"/>
      <c r="S45" s="17"/>
      <c r="T45" s="17"/>
      <c r="U45" s="17"/>
      <c r="V45" s="17"/>
      <c r="W45" s="17"/>
      <c r="X45" s="17"/>
      <c r="Y45" s="17"/>
      <c r="Z45" s="17"/>
      <c r="AA45" s="17"/>
    </row>
    <row r="46" spans="1:27" ht="16.5" customHeight="1">
      <c r="A46" s="401"/>
      <c r="B46" s="402"/>
      <c r="C46" s="404"/>
      <c r="D46" s="92" t="s">
        <v>830</v>
      </c>
      <c r="E46" s="164"/>
      <c r="F46" s="164"/>
      <c r="G46" s="403"/>
      <c r="H46" s="403"/>
      <c r="I46" s="403"/>
      <c r="J46" s="17"/>
      <c r="K46" s="17"/>
      <c r="L46" s="17"/>
      <c r="M46" s="17"/>
      <c r="N46" s="17"/>
      <c r="O46" s="17"/>
      <c r="P46" s="17"/>
      <c r="Q46" s="17"/>
      <c r="R46" s="17"/>
      <c r="S46" s="17"/>
      <c r="T46" s="17"/>
      <c r="U46" s="17"/>
      <c r="V46" s="17"/>
      <c r="W46" s="17"/>
      <c r="X46" s="17"/>
      <c r="Y46" s="17"/>
      <c r="Z46" s="17"/>
      <c r="AA46" s="17"/>
    </row>
    <row r="47" spans="1:27" ht="15.75" customHeight="1">
      <c r="A47" s="401"/>
      <c r="B47" s="402"/>
      <c r="C47" s="278" t="s">
        <v>106</v>
      </c>
      <c r="D47" s="409"/>
      <c r="E47" s="278"/>
      <c r="F47" s="409"/>
      <c r="G47" s="403"/>
      <c r="H47" s="403"/>
      <c r="I47" s="403"/>
      <c r="J47" s="17"/>
      <c r="K47" s="17"/>
      <c r="L47" s="17"/>
      <c r="M47" s="17"/>
      <c r="N47" s="17"/>
      <c r="O47" s="17"/>
      <c r="P47" s="17"/>
      <c r="Q47" s="17"/>
      <c r="R47" s="17"/>
      <c r="S47" s="17"/>
      <c r="T47" s="17"/>
      <c r="U47" s="17"/>
      <c r="V47" s="17"/>
      <c r="W47" s="17"/>
      <c r="X47" s="17"/>
      <c r="Y47" s="17"/>
      <c r="Z47" s="17"/>
      <c r="AA47" s="17"/>
    </row>
    <row r="48" spans="1:27" ht="29.25" customHeight="1">
      <c r="A48" s="401"/>
      <c r="B48" s="406"/>
      <c r="C48" s="91"/>
      <c r="D48" s="92" t="s">
        <v>831</v>
      </c>
      <c r="E48" s="303" t="s">
        <v>112</v>
      </c>
      <c r="F48" s="408"/>
      <c r="G48" s="411"/>
      <c r="H48" s="411"/>
      <c r="I48" s="411"/>
      <c r="J48" s="17"/>
      <c r="K48" s="17"/>
      <c r="L48" s="17"/>
      <c r="M48" s="17"/>
      <c r="N48" s="17"/>
      <c r="O48" s="17"/>
      <c r="P48" s="17"/>
      <c r="Q48" s="17"/>
      <c r="R48" s="17"/>
      <c r="S48" s="17"/>
      <c r="T48" s="17"/>
      <c r="U48" s="17"/>
      <c r="V48" s="17"/>
      <c r="W48" s="17"/>
      <c r="X48" s="17"/>
      <c r="Y48" s="17"/>
      <c r="Z48" s="17"/>
      <c r="AA48" s="17"/>
    </row>
    <row r="49" spans="1:27" ht="15.75" customHeight="1">
      <c r="A49" s="401"/>
      <c r="B49" s="279" t="s">
        <v>832</v>
      </c>
      <c r="C49" s="280" t="s">
        <v>101</v>
      </c>
      <c r="D49" s="407"/>
      <c r="E49" s="280"/>
      <c r="F49" s="407"/>
      <c r="G49" s="99"/>
      <c r="H49" s="99"/>
      <c r="I49" s="99"/>
      <c r="J49" s="17"/>
      <c r="K49" s="17"/>
      <c r="L49" s="17"/>
      <c r="M49" s="17"/>
      <c r="N49" s="17"/>
      <c r="O49" s="17"/>
      <c r="P49" s="17"/>
      <c r="Q49" s="17"/>
      <c r="R49" s="17"/>
      <c r="S49" s="17"/>
      <c r="T49" s="17"/>
      <c r="U49" s="17"/>
      <c r="V49" s="17"/>
      <c r="W49" s="17"/>
      <c r="X49" s="17"/>
      <c r="Y49" s="17"/>
      <c r="Z49" s="17"/>
      <c r="AA49" s="17"/>
    </row>
    <row r="50" spans="1:27" ht="51.75" customHeight="1">
      <c r="A50" s="401"/>
      <c r="B50" s="402"/>
      <c r="C50" s="155"/>
      <c r="D50" s="95" t="s">
        <v>833</v>
      </c>
      <c r="E50" s="244"/>
      <c r="F50" s="244"/>
      <c r="G50" s="363"/>
      <c r="H50" s="363"/>
      <c r="I50" s="363"/>
      <c r="J50" s="17"/>
      <c r="K50" s="17"/>
      <c r="L50" s="17"/>
      <c r="M50" s="17"/>
      <c r="N50" s="17"/>
      <c r="O50" s="17"/>
      <c r="P50" s="17"/>
      <c r="Q50" s="17"/>
      <c r="R50" s="17"/>
      <c r="S50" s="17"/>
      <c r="T50" s="17"/>
      <c r="U50" s="17"/>
      <c r="V50" s="17"/>
      <c r="W50" s="17"/>
      <c r="X50" s="17"/>
      <c r="Y50" s="17"/>
      <c r="Z50" s="17"/>
      <c r="AA50" s="17"/>
    </row>
    <row r="51" spans="1:27" ht="15.75" customHeight="1">
      <c r="A51" s="401"/>
      <c r="B51" s="402"/>
      <c r="C51" s="278" t="s">
        <v>106</v>
      </c>
      <c r="D51" s="409"/>
      <c r="E51" s="244"/>
      <c r="F51" s="244"/>
      <c r="G51" s="403"/>
      <c r="H51" s="403"/>
      <c r="I51" s="403"/>
      <c r="J51" s="17"/>
      <c r="K51" s="17"/>
      <c r="L51" s="17"/>
      <c r="M51" s="17"/>
      <c r="N51" s="17"/>
      <c r="O51" s="17"/>
      <c r="P51" s="17"/>
      <c r="Q51" s="17"/>
      <c r="R51" s="17"/>
      <c r="S51" s="17"/>
      <c r="T51" s="17"/>
      <c r="U51" s="17"/>
      <c r="V51" s="17"/>
      <c r="W51" s="17"/>
      <c r="X51" s="17"/>
      <c r="Y51" s="17"/>
      <c r="Z51" s="17"/>
      <c r="AA51" s="17"/>
    </row>
    <row r="52" spans="1:27" ht="42" customHeight="1">
      <c r="A52" s="401"/>
      <c r="B52" s="402"/>
      <c r="C52" s="300"/>
      <c r="D52" s="95" t="s">
        <v>834</v>
      </c>
      <c r="E52" s="244"/>
      <c r="F52" s="244"/>
      <c r="G52" s="403"/>
      <c r="H52" s="403"/>
      <c r="I52" s="403"/>
      <c r="J52" s="17"/>
      <c r="K52" s="17"/>
      <c r="L52" s="17"/>
      <c r="M52" s="17"/>
      <c r="N52" s="17"/>
      <c r="O52" s="17"/>
      <c r="P52" s="17"/>
      <c r="Q52" s="17"/>
      <c r="R52" s="17"/>
      <c r="S52" s="17"/>
      <c r="T52" s="17"/>
      <c r="U52" s="17"/>
      <c r="V52" s="17"/>
      <c r="W52" s="17"/>
      <c r="X52" s="17"/>
      <c r="Y52" s="17"/>
      <c r="Z52" s="17"/>
      <c r="AA52" s="17"/>
    </row>
    <row r="53" spans="1:27" ht="30" customHeight="1">
      <c r="A53" s="401"/>
      <c r="B53" s="402"/>
      <c r="C53" s="404"/>
      <c r="D53" s="95" t="s">
        <v>835</v>
      </c>
      <c r="E53" s="244"/>
      <c r="F53" s="244"/>
      <c r="G53" s="403"/>
      <c r="H53" s="403"/>
      <c r="I53" s="403"/>
      <c r="J53" s="17"/>
      <c r="K53" s="17"/>
      <c r="L53" s="17"/>
      <c r="M53" s="17"/>
      <c r="N53" s="17"/>
      <c r="O53" s="17"/>
      <c r="P53" s="17"/>
      <c r="Q53" s="17"/>
      <c r="R53" s="17"/>
      <c r="S53" s="17"/>
      <c r="T53" s="17"/>
      <c r="U53" s="17"/>
      <c r="V53" s="17"/>
      <c r="W53" s="17"/>
      <c r="X53" s="17"/>
      <c r="Y53" s="17"/>
      <c r="Z53" s="17"/>
      <c r="AA53" s="17"/>
    </row>
    <row r="54" spans="1:27" ht="28.5" customHeight="1">
      <c r="A54" s="413"/>
      <c r="B54" s="461"/>
      <c r="C54" s="437"/>
      <c r="D54" s="248" t="s">
        <v>836</v>
      </c>
      <c r="E54" s="249"/>
      <c r="F54" s="249"/>
      <c r="G54" s="416"/>
      <c r="H54" s="416"/>
      <c r="I54" s="416"/>
      <c r="J54" s="17"/>
      <c r="K54" s="17"/>
      <c r="L54" s="17"/>
      <c r="M54" s="17"/>
      <c r="N54" s="17"/>
      <c r="O54" s="17"/>
      <c r="P54" s="17"/>
      <c r="Q54" s="17"/>
      <c r="R54" s="17"/>
      <c r="S54" s="17"/>
      <c r="T54" s="17"/>
      <c r="U54" s="17"/>
      <c r="V54" s="17"/>
      <c r="W54" s="17"/>
      <c r="X54" s="17"/>
      <c r="Y54" s="17"/>
      <c r="Z54" s="17"/>
      <c r="AA54" s="17"/>
    </row>
    <row r="55" spans="1:27" ht="15.75" customHeight="1">
      <c r="A55" s="17"/>
      <c r="B55" s="17"/>
      <c r="C55" s="132"/>
      <c r="D55" s="132"/>
      <c r="E55" s="133"/>
      <c r="F55" s="132"/>
      <c r="G55" s="134"/>
      <c r="H55" s="134"/>
      <c r="I55" s="135"/>
      <c r="J55" s="17"/>
      <c r="K55" s="17"/>
      <c r="L55" s="17"/>
      <c r="M55" s="17"/>
      <c r="N55" s="17"/>
      <c r="O55" s="17"/>
      <c r="P55" s="17"/>
      <c r="Q55" s="17"/>
      <c r="R55" s="17"/>
      <c r="S55" s="17"/>
      <c r="T55" s="17"/>
      <c r="U55" s="17"/>
      <c r="V55" s="17"/>
      <c r="W55" s="17"/>
      <c r="X55" s="17"/>
      <c r="Y55" s="17"/>
      <c r="Z55" s="17"/>
      <c r="AA55" s="17"/>
    </row>
    <row r="56" spans="1:27" ht="15.75" hidden="1" customHeight="1">
      <c r="A56" s="17"/>
      <c r="B56" s="17"/>
      <c r="C56" s="132"/>
      <c r="D56" s="132"/>
      <c r="E56" s="133"/>
      <c r="F56" s="132"/>
      <c r="G56" s="134"/>
      <c r="H56" s="134"/>
      <c r="I56" s="135"/>
      <c r="J56" s="17"/>
      <c r="K56" s="17"/>
      <c r="L56" s="17"/>
      <c r="M56" s="17"/>
      <c r="N56" s="17"/>
      <c r="O56" s="17"/>
      <c r="P56" s="17"/>
      <c r="Q56" s="17"/>
      <c r="R56" s="17"/>
      <c r="S56" s="17"/>
      <c r="T56" s="17"/>
      <c r="U56" s="17"/>
      <c r="V56" s="17"/>
      <c r="W56" s="17"/>
      <c r="X56" s="17"/>
      <c r="Y56" s="17"/>
      <c r="Z56" s="17"/>
      <c r="AA56" s="17"/>
    </row>
    <row r="57" spans="1:27" ht="15.75" hidden="1" customHeight="1">
      <c r="A57" s="17"/>
      <c r="B57" s="17"/>
      <c r="C57" s="132"/>
      <c r="D57" s="132"/>
      <c r="E57" s="133"/>
      <c r="F57" s="132"/>
      <c r="G57" s="134"/>
      <c r="H57" s="134"/>
      <c r="I57" s="135"/>
      <c r="J57" s="17"/>
      <c r="K57" s="17"/>
      <c r="L57" s="17"/>
      <c r="M57" s="17"/>
      <c r="N57" s="17"/>
      <c r="O57" s="17"/>
      <c r="P57" s="17"/>
      <c r="Q57" s="17"/>
      <c r="R57" s="17"/>
      <c r="S57" s="17"/>
      <c r="T57" s="17"/>
      <c r="U57" s="17"/>
      <c r="V57" s="17"/>
      <c r="W57" s="17"/>
      <c r="X57" s="17"/>
      <c r="Y57" s="17"/>
      <c r="Z57" s="17"/>
      <c r="AA57" s="17"/>
    </row>
    <row r="58" spans="1:27" ht="15.75" hidden="1" customHeight="1">
      <c r="A58" s="17"/>
      <c r="B58" s="17"/>
      <c r="C58" s="132"/>
      <c r="D58" s="132"/>
      <c r="E58" s="133"/>
      <c r="F58" s="132"/>
      <c r="G58" s="134"/>
      <c r="H58" s="134"/>
      <c r="I58" s="135"/>
      <c r="J58" s="17"/>
      <c r="K58" s="17"/>
      <c r="L58" s="17"/>
      <c r="M58" s="17"/>
      <c r="N58" s="17"/>
      <c r="O58" s="17"/>
      <c r="P58" s="17"/>
      <c r="Q58" s="17"/>
      <c r="R58" s="17"/>
      <c r="S58" s="17"/>
      <c r="T58" s="17"/>
      <c r="U58" s="17"/>
      <c r="V58" s="17"/>
      <c r="W58" s="17"/>
      <c r="X58" s="17"/>
      <c r="Y58" s="17"/>
      <c r="Z58" s="17"/>
      <c r="AA58" s="17"/>
    </row>
    <row r="59" spans="1:27" ht="15.75" hidden="1" customHeight="1">
      <c r="A59" s="17"/>
      <c r="B59" s="17"/>
      <c r="C59" s="132"/>
      <c r="D59" s="132"/>
      <c r="E59" s="133"/>
      <c r="F59" s="132"/>
      <c r="G59" s="134"/>
      <c r="H59" s="134"/>
      <c r="I59" s="135"/>
      <c r="J59" s="17"/>
      <c r="K59" s="17"/>
      <c r="L59" s="17"/>
      <c r="M59" s="17"/>
      <c r="N59" s="17"/>
      <c r="O59" s="17"/>
      <c r="P59" s="17"/>
      <c r="Q59" s="17"/>
      <c r="R59" s="17"/>
      <c r="S59" s="17"/>
      <c r="T59" s="17"/>
      <c r="U59" s="17"/>
      <c r="V59" s="17"/>
      <c r="W59" s="17"/>
      <c r="X59" s="17"/>
      <c r="Y59" s="17"/>
      <c r="Z59" s="17"/>
      <c r="AA59" s="17"/>
    </row>
    <row r="60" spans="1:27" ht="15.75" hidden="1" customHeight="1">
      <c r="A60" s="17"/>
      <c r="B60" s="17"/>
      <c r="C60" s="132"/>
      <c r="D60" s="132"/>
      <c r="E60" s="133"/>
      <c r="F60" s="132"/>
      <c r="G60" s="134"/>
      <c r="H60" s="134"/>
      <c r="I60" s="135"/>
      <c r="J60" s="17"/>
      <c r="K60" s="17"/>
      <c r="L60" s="17"/>
      <c r="M60" s="17"/>
      <c r="N60" s="17"/>
      <c r="O60" s="17"/>
      <c r="P60" s="17"/>
      <c r="Q60" s="17"/>
      <c r="R60" s="17"/>
      <c r="S60" s="17"/>
      <c r="T60" s="17"/>
      <c r="U60" s="17"/>
      <c r="V60" s="17"/>
      <c r="W60" s="17"/>
      <c r="X60" s="17"/>
      <c r="Y60" s="17"/>
      <c r="Z60" s="17"/>
      <c r="AA60" s="17"/>
    </row>
    <row r="61" spans="1:27" ht="15.75" hidden="1" customHeight="1">
      <c r="A61" s="17"/>
      <c r="B61" s="17"/>
      <c r="C61" s="132"/>
      <c r="D61" s="132"/>
      <c r="E61" s="133"/>
      <c r="F61" s="132"/>
      <c r="G61" s="134"/>
      <c r="H61" s="134"/>
      <c r="I61" s="135"/>
      <c r="J61" s="17"/>
      <c r="K61" s="17"/>
      <c r="L61" s="17"/>
      <c r="M61" s="17"/>
      <c r="N61" s="17"/>
      <c r="O61" s="17"/>
      <c r="P61" s="17"/>
      <c r="Q61" s="17"/>
      <c r="R61" s="17"/>
      <c r="S61" s="17"/>
      <c r="T61" s="17"/>
      <c r="U61" s="17"/>
      <c r="V61" s="17"/>
      <c r="W61" s="17"/>
      <c r="X61" s="17"/>
      <c r="Y61" s="17"/>
      <c r="Z61" s="17"/>
      <c r="AA61" s="17"/>
    </row>
    <row r="62" spans="1:27" ht="15.75" hidden="1" customHeight="1">
      <c r="A62" s="17"/>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row>
    <row r="63" spans="1:27" ht="15.75" hidden="1" customHeight="1">
      <c r="A63" s="17"/>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row>
    <row r="64" spans="1:27" ht="15.75" hidden="1" customHeight="1">
      <c r="A64" s="17"/>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row>
    <row r="65" spans="1:27" ht="15.75" hidden="1" customHeight="1">
      <c r="A65" s="17"/>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row>
    <row r="66" spans="1:27" ht="15.75" hidden="1" customHeight="1">
      <c r="A66" s="17"/>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row>
    <row r="67" spans="1:27" ht="15.75" hidden="1" customHeight="1">
      <c r="A67" s="17"/>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row>
    <row r="68" spans="1:27" ht="15.75" hidden="1" customHeight="1">
      <c r="A68" s="17"/>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row>
    <row r="69" spans="1:27" ht="15.75" hidden="1" customHeight="1">
      <c r="A69" s="17"/>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row>
    <row r="70" spans="1:27" ht="15.75" hidden="1" customHeight="1">
      <c r="A70" s="17"/>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row>
    <row r="71" spans="1:27" ht="15.75" hidden="1" customHeight="1">
      <c r="A71" s="17"/>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row>
    <row r="72" spans="1:27" ht="15.75" hidden="1" customHeight="1">
      <c r="A72" s="17"/>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row>
    <row r="73" spans="1:27" ht="15.75" hidden="1" customHeight="1">
      <c r="A73" s="17"/>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row>
    <row r="74" spans="1:27" ht="15.75" hidden="1" customHeight="1">
      <c r="A74" s="17"/>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row>
    <row r="75" spans="1:27" ht="15.75" hidden="1" customHeight="1">
      <c r="A75" s="17"/>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row>
    <row r="76" spans="1:27" ht="15.75" hidden="1" customHeight="1">
      <c r="A76" s="17"/>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row>
    <row r="77" spans="1:27" ht="15.75" hidden="1" customHeight="1">
      <c r="A77" s="17"/>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row>
    <row r="78" spans="1:27" ht="15.75" hidden="1" customHeight="1">
      <c r="A78" s="17"/>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row>
    <row r="79" spans="1:27" ht="15.75" hidden="1" customHeight="1">
      <c r="A79" s="17"/>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row>
    <row r="80" spans="1:27" ht="15.75" hidden="1" customHeight="1">
      <c r="A80" s="17"/>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row>
    <row r="81" spans="1:27" ht="15.75" hidden="1" customHeight="1">
      <c r="A81" s="17"/>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row>
    <row r="82" spans="1:27" ht="15.75" hidden="1" customHeight="1">
      <c r="A82" s="17"/>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row>
    <row r="83" spans="1:27" ht="15.75" hidden="1" customHeight="1">
      <c r="A83" s="17"/>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row>
    <row r="84" spans="1:27" ht="15.75" hidden="1" customHeight="1">
      <c r="A84" s="17"/>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row>
    <row r="85" spans="1:27" ht="15.75" hidden="1" customHeight="1">
      <c r="A85" s="17"/>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row>
    <row r="86" spans="1:27" ht="15.75" hidden="1" customHeight="1">
      <c r="A86" s="17"/>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row>
    <row r="87" spans="1:27" ht="15.75" hidden="1" customHeight="1">
      <c r="A87" s="17"/>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row>
    <row r="88" spans="1:27" ht="15.75" hidden="1"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row>
    <row r="89" spans="1:27"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row>
    <row r="90" spans="1:27"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row>
    <row r="91" spans="1:27"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row>
    <row r="92" spans="1:27"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row>
    <row r="93" spans="1:27"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row>
    <row r="94" spans="1:27"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row>
    <row r="95" spans="1:27"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row>
    <row r="96" spans="1:27"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row>
    <row r="97" spans="1:27"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row>
    <row r="98" spans="1:27"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row>
    <row r="99" spans="1:27"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row>
    <row r="100" spans="1:27"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row>
    <row r="101" spans="1:27"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row>
    <row r="102" spans="1:27"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row>
    <row r="103" spans="1:27"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row>
    <row r="104" spans="1:27"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row>
    <row r="105" spans="1:27"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row>
    <row r="106" spans="1:27"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row>
    <row r="107" spans="1:27"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row>
    <row r="108" spans="1:27"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row>
    <row r="109" spans="1:27"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row>
    <row r="110" spans="1:27"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row>
    <row r="111" spans="1:27"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row>
    <row r="112" spans="1:27"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row>
    <row r="113" spans="1:27"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row>
    <row r="114" spans="1:27"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row>
    <row r="115" spans="1:27"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row>
    <row r="116" spans="1:27"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row>
    <row r="117" spans="1:27"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row>
    <row r="118" spans="1:27"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row>
    <row r="119" spans="1:27"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row>
    <row r="120" spans="1:27"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row>
    <row r="121" spans="1:27"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row>
    <row r="122" spans="1:27"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row>
    <row r="123" spans="1:27"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row>
    <row r="124" spans="1:27"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row>
    <row r="125" spans="1:27"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row>
    <row r="126" spans="1:27"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row>
    <row r="127" spans="1:27"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row>
    <row r="128" spans="1:27"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row>
    <row r="129" spans="1:27"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row>
    <row r="130" spans="1:27"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row>
    <row r="131" spans="1:27"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row>
    <row r="132" spans="1:27"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row>
    <row r="133" spans="1:27"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row>
    <row r="134" spans="1:27"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row>
    <row r="135" spans="1:27"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row>
    <row r="136" spans="1:27"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row>
    <row r="137" spans="1:27"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row>
    <row r="138" spans="1:27"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row>
    <row r="139" spans="1:27"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row>
    <row r="140" spans="1:27"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row>
    <row r="141" spans="1:27"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row>
    <row r="142" spans="1:27"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row>
    <row r="143" spans="1:27"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row>
    <row r="144" spans="1:27"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row>
    <row r="145" spans="1:27"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row>
    <row r="146" spans="1:27"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row>
    <row r="147" spans="1:27"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row>
    <row r="148" spans="1:27"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row>
    <row r="149" spans="1:27"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row>
    <row r="150" spans="1:27"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row>
    <row r="151" spans="1:27"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row>
    <row r="152" spans="1:27"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row>
    <row r="153" spans="1:27"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row>
    <row r="154" spans="1:27"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row>
    <row r="155" spans="1:27"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row>
    <row r="156" spans="1:27"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row>
    <row r="157" spans="1:27"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row>
    <row r="158" spans="1:27"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row>
    <row r="159" spans="1:27"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row>
    <row r="160" spans="1:27"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row>
    <row r="161" spans="1:27"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row>
    <row r="162" spans="1:27"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row>
    <row r="163" spans="1:27"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row>
    <row r="164" spans="1:27"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row>
    <row r="165" spans="1:27"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row>
    <row r="166" spans="1:27"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row>
    <row r="167" spans="1:27"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row>
    <row r="168" spans="1:27"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row>
    <row r="169" spans="1:27"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row>
    <row r="170" spans="1:27"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row>
    <row r="171" spans="1:27"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row>
    <row r="172" spans="1:27"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row>
    <row r="173" spans="1:27"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row>
    <row r="174" spans="1:27"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row>
    <row r="175" spans="1:27"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row>
    <row r="176" spans="1:27"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row>
    <row r="177" spans="1:27"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row>
    <row r="178" spans="1:27"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row>
    <row r="179" spans="1:27"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row>
    <row r="180" spans="1:27"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row>
    <row r="181" spans="1:27"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row>
    <row r="182" spans="1:27"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row>
    <row r="183" spans="1:27"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row>
    <row r="184" spans="1:27"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row>
    <row r="185" spans="1:27"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row>
    <row r="186" spans="1:27"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row>
    <row r="187" spans="1:27"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row>
    <row r="188" spans="1:27"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row>
    <row r="189" spans="1:27"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row>
    <row r="190" spans="1:27"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row>
    <row r="191" spans="1:27"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row>
    <row r="192" spans="1:27"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row>
    <row r="193" spans="1:27"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row>
    <row r="194" spans="1:27"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row>
    <row r="195" spans="1:27"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row>
    <row r="196" spans="1:27"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row>
    <row r="197" spans="1:27"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row>
    <row r="198" spans="1:27"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row>
    <row r="199" spans="1:27"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row>
    <row r="200" spans="1:27"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row>
    <row r="201" spans="1:27"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row>
    <row r="202" spans="1:27"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row>
    <row r="203" spans="1:27"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row>
    <row r="204" spans="1:27"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row>
    <row r="205" spans="1:27"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row>
    <row r="206" spans="1:27"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row>
    <row r="207" spans="1:27"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row>
    <row r="208" spans="1:27"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row>
    <row r="209" spans="1:27"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row>
    <row r="210" spans="1:27"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row>
    <row r="211" spans="1:27"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row>
    <row r="212" spans="1:27"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row>
    <row r="213" spans="1:27"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row>
    <row r="214" spans="1:27"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row>
    <row r="215" spans="1:27"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row>
    <row r="216" spans="1:27"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row>
    <row r="217" spans="1:27"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row>
    <row r="218" spans="1:27"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row>
    <row r="219" spans="1:27"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row>
    <row r="220" spans="1:27"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row>
    <row r="221" spans="1:27"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row>
    <row r="222" spans="1:27"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row>
    <row r="223" spans="1:27"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row>
    <row r="224" spans="1:27"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row>
    <row r="225" spans="1:27"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row>
    <row r="226" spans="1:27"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row>
    <row r="227" spans="1:27"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row>
    <row r="228" spans="1:27"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row>
    <row r="229" spans="1:27"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row>
    <row r="230" spans="1:27"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row>
    <row r="231" spans="1:27"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row>
    <row r="232" spans="1:27"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row>
    <row r="233" spans="1:27"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row>
    <row r="234" spans="1:27"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row>
    <row r="235" spans="1:27"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row>
    <row r="236" spans="1:27"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row>
    <row r="237" spans="1:27"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row>
    <row r="238" spans="1:27"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row>
    <row r="239" spans="1:27"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row>
    <row r="240" spans="1:27"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row>
    <row r="241" spans="1:27"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row>
    <row r="242" spans="1:27"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row>
    <row r="243" spans="1:27"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row>
    <row r="244" spans="1:27"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row>
    <row r="245" spans="1:27"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row>
    <row r="246" spans="1:27"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row>
    <row r="247" spans="1:27"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row>
    <row r="248" spans="1:27"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row>
    <row r="249" spans="1:27"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row>
    <row r="250" spans="1:27"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row>
    <row r="251" spans="1:27"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row>
    <row r="252" spans="1:27"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row>
    <row r="253" spans="1:27"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row>
    <row r="254" spans="1:27"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row>
    <row r="255" spans="1:27" ht="15.75" hidden="1" customHeight="1"/>
    <row r="256" spans="1:27"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70">
    <mergeCell ref="H38:H40"/>
    <mergeCell ref="I38:I40"/>
    <mergeCell ref="E41:F41"/>
    <mergeCell ref="E42:F42"/>
    <mergeCell ref="C21:C26"/>
    <mergeCell ref="C30:C34"/>
    <mergeCell ref="B37:B40"/>
    <mergeCell ref="C37:D37"/>
    <mergeCell ref="G38:G40"/>
    <mergeCell ref="E20:F20"/>
    <mergeCell ref="E21:F21"/>
    <mergeCell ref="G21:G28"/>
    <mergeCell ref="H21:H28"/>
    <mergeCell ref="I21:I28"/>
    <mergeCell ref="E28:F28"/>
    <mergeCell ref="G30:G36"/>
    <mergeCell ref="H30:H36"/>
    <mergeCell ref="I30:I36"/>
    <mergeCell ref="C35:D35"/>
    <mergeCell ref="E37:F37"/>
    <mergeCell ref="A1:B1"/>
    <mergeCell ref="C2:G4"/>
    <mergeCell ref="A4:B4"/>
    <mergeCell ref="A6:A14"/>
    <mergeCell ref="B6:B14"/>
    <mergeCell ref="C6:D6"/>
    <mergeCell ref="G6:G14"/>
    <mergeCell ref="H6:H14"/>
    <mergeCell ref="I6:I14"/>
    <mergeCell ref="C13:D13"/>
    <mergeCell ref="E15:F15"/>
    <mergeCell ref="E16:F16"/>
    <mergeCell ref="G16:G19"/>
    <mergeCell ref="H16:H19"/>
    <mergeCell ref="I16:I19"/>
    <mergeCell ref="E17:F17"/>
    <mergeCell ref="E19:F19"/>
    <mergeCell ref="C18:C19"/>
    <mergeCell ref="H50:H54"/>
    <mergeCell ref="I50:I54"/>
    <mergeCell ref="G42:G48"/>
    <mergeCell ref="H42:H48"/>
    <mergeCell ref="I42:I48"/>
    <mergeCell ref="G50:G54"/>
    <mergeCell ref="C51:D51"/>
    <mergeCell ref="C52:C54"/>
    <mergeCell ref="C7:C12"/>
    <mergeCell ref="E7:E12"/>
    <mergeCell ref="A15:A40"/>
    <mergeCell ref="B15:B19"/>
    <mergeCell ref="C15:D15"/>
    <mergeCell ref="C17:D17"/>
    <mergeCell ref="C29:D29"/>
    <mergeCell ref="E47:F47"/>
    <mergeCell ref="E48:F48"/>
    <mergeCell ref="E49:F49"/>
    <mergeCell ref="C27:D27"/>
    <mergeCell ref="E27:F27"/>
    <mergeCell ref="E38:F38"/>
    <mergeCell ref="C20:D20"/>
    <mergeCell ref="C39:D39"/>
    <mergeCell ref="C41:D41"/>
    <mergeCell ref="C42:C46"/>
    <mergeCell ref="C47:D47"/>
    <mergeCell ref="C49:D49"/>
    <mergeCell ref="B20:B28"/>
    <mergeCell ref="B29:B36"/>
    <mergeCell ref="A41:A54"/>
    <mergeCell ref="B41:B48"/>
    <mergeCell ref="B49:B54"/>
  </mergeCells>
  <conditionalFormatting sqref="C7 C14 C16 C18:C19 C21:C26 C28 C30:C32 C36 C38 C40 C42:C46 C48 C50 C52:C54">
    <cfRule type="containsBlanks" dxfId="11" priority="1">
      <formula>LEN(TRIM(C7))=0</formula>
    </cfRule>
  </conditionalFormatting>
  <conditionalFormatting sqref="E7">
    <cfRule type="cellIs" dxfId="10" priority="2" operator="equal">
      <formula>"sim"</formula>
    </cfRule>
  </conditionalFormatting>
  <conditionalFormatting sqref="E7">
    <cfRule type="cellIs" dxfId="9" priority="3" operator="equal">
      <formula>"não"</formula>
    </cfRule>
  </conditionalFormatting>
  <conditionalFormatting sqref="C7 E7:E12 C14 E14 C16 E16 C18:C19 E18:E19 C21:C26 E21:E26 C28 C30:C32 C36 C38 E38 C40 C42:C46 E42:E46 C48 E48 C50 C52:C54">
    <cfRule type="cellIs" dxfId="8" priority="4" operator="equal">
      <formula>"SIM"</formula>
    </cfRule>
  </conditionalFormatting>
  <conditionalFormatting sqref="C7 E7:E12 C14 E14 C16 E16 C18:C19 E18:E19 C21:C26 E21:E26 C28 C30:C32 C36 C38 E38 C40 C42:C46 E42:E46 C48 E48 C50 C52:C54">
    <cfRule type="cellIs" dxfId="7" priority="5" operator="equal">
      <formula>"NÃO"</formula>
    </cfRule>
  </conditionalFormatting>
  <conditionalFormatting sqref="F13">
    <cfRule type="cellIs" dxfId="6" priority="6" operator="equal">
      <formula>"sim"</formula>
    </cfRule>
  </conditionalFormatting>
  <conditionalFormatting sqref="F13">
    <cfRule type="cellIs" dxfId="5" priority="7" operator="equal">
      <formula>"não"</formula>
    </cfRule>
  </conditionalFormatting>
  <conditionalFormatting sqref="F14">
    <cfRule type="cellIs" dxfId="4" priority="8" operator="equal">
      <formula>"sim"</formula>
    </cfRule>
  </conditionalFormatting>
  <conditionalFormatting sqref="F14">
    <cfRule type="cellIs" dxfId="3" priority="9" operator="equal">
      <formula>"não"</formula>
    </cfRule>
  </conditionalFormatting>
  <conditionalFormatting sqref="E16 E18:E19 E21:E26 E38 E42:E46 E48">
    <cfRule type="cellIs" dxfId="2" priority="10" operator="equal">
      <formula>"sim"</formula>
    </cfRule>
  </conditionalFormatting>
  <conditionalFormatting sqref="E16 E18:E19 E21:E26 E38 E42:E46 E48">
    <cfRule type="cellIs" dxfId="1" priority="11" operator="equal">
      <formula>"não"</formula>
    </cfRule>
  </conditionalFormatting>
  <conditionalFormatting sqref="C7 E7:E12 C14 E14 E16 E18:E19 E21:E26 E28 E38 E42:E46 E48 E50:E54">
    <cfRule type="containsBlanks" dxfId="0" priority="12">
      <formula>LEN(TRIM(C7))=0</formula>
    </cfRule>
  </conditionalFormatting>
  <dataValidations count="1">
    <dataValidation type="list" allowBlank="1" showErrorMessage="1" sqref="E7 E14" xr:uid="{00000000-0002-0000-1100-000000000000}">
      <formula1>$AA$6:$AA$12</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1100-000001000000}">
          <x14:formula1>
            <xm:f>'KPA 2.1'!$J$14:$J$20</xm:f>
          </x14:formula1>
          <xm:sqref>C14 C16 C18 C21 C28 C30 C36 C38 C40 C42 C48 C50 C52</xm:sqref>
        </x14:dataValidation>
        <x14:dataValidation type="list" allowBlank="1" showInputMessage="1" showErrorMessage="1" prompt="Selecione o valor na seta ao lado" xr:uid="{00000000-0002-0000-1100-000002000000}">
          <x14:formula1>
            <xm:f>'KPA 2.1'!$J$14:$J$20</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F4F4"/>
  </sheetPr>
  <dimension ref="A1:AA1000"/>
  <sheetViews>
    <sheetView showGridLines="0" workbookViewId="0"/>
  </sheetViews>
  <sheetFormatPr defaultColWidth="14.42578125" defaultRowHeight="15" customHeight="1"/>
  <cols>
    <col min="1" max="2" width="22.85546875" customWidth="1"/>
    <col min="3" max="3" width="30.28515625" customWidth="1"/>
    <col min="4" max="4" width="29" customWidth="1"/>
    <col min="5" max="5" width="34.7109375" customWidth="1"/>
    <col min="6" max="6" width="33.140625" customWidth="1"/>
    <col min="7" max="7" width="22.85546875" hidden="1" customWidth="1"/>
    <col min="8" max="8" width="24.28515625" hidden="1" customWidth="1"/>
    <col min="9" max="27" width="8.7109375" customWidth="1"/>
  </cols>
  <sheetData>
    <row r="1" spans="1:27" ht="15" customHeight="1">
      <c r="A1" s="1"/>
      <c r="B1" s="1"/>
      <c r="C1" s="1"/>
      <c r="D1" s="1"/>
      <c r="E1" s="1"/>
      <c r="F1" s="1"/>
      <c r="G1" s="1"/>
      <c r="H1" s="1"/>
      <c r="I1" s="2"/>
      <c r="J1" s="2"/>
      <c r="K1" s="2"/>
      <c r="L1" s="2"/>
      <c r="M1" s="2"/>
      <c r="N1" s="2"/>
      <c r="O1" s="2"/>
      <c r="P1" s="2"/>
      <c r="Q1" s="2"/>
      <c r="R1" s="2"/>
      <c r="S1" s="2"/>
      <c r="T1" s="2"/>
      <c r="U1" s="2"/>
      <c r="V1" s="2"/>
      <c r="W1" s="2"/>
      <c r="X1" s="2"/>
      <c r="Y1" s="2"/>
      <c r="Z1" s="2"/>
      <c r="AA1" s="2"/>
    </row>
    <row r="2" spans="1:27" ht="21.75" customHeight="1">
      <c r="A2" s="1"/>
      <c r="B2" s="254" t="s">
        <v>0</v>
      </c>
      <c r="C2" s="366"/>
      <c r="D2" s="366"/>
      <c r="E2" s="366"/>
      <c r="F2" s="366"/>
      <c r="G2" s="366"/>
      <c r="H2" s="366"/>
      <c r="I2" s="2"/>
      <c r="J2" s="2"/>
      <c r="K2" s="2"/>
      <c r="L2" s="2"/>
      <c r="M2" s="2"/>
      <c r="N2" s="2"/>
      <c r="O2" s="2"/>
      <c r="P2" s="2"/>
      <c r="Q2" s="2"/>
      <c r="R2" s="2"/>
      <c r="S2" s="2"/>
      <c r="T2" s="2"/>
      <c r="U2" s="2"/>
      <c r="V2" s="2"/>
      <c r="W2" s="2"/>
      <c r="X2" s="2"/>
      <c r="Y2" s="2"/>
      <c r="Z2" s="2"/>
      <c r="AA2" s="2"/>
    </row>
    <row r="3" spans="1:27" ht="21" customHeight="1">
      <c r="A3" s="1"/>
      <c r="B3" s="255" t="s">
        <v>1</v>
      </c>
      <c r="C3" s="367"/>
      <c r="D3" s="367"/>
      <c r="E3" s="367"/>
      <c r="F3" s="367"/>
      <c r="G3" s="367"/>
      <c r="H3" s="367"/>
      <c r="I3" s="2"/>
      <c r="J3" s="2"/>
      <c r="K3" s="2"/>
      <c r="L3" s="2"/>
      <c r="M3" s="2"/>
      <c r="N3" s="2"/>
      <c r="O3" s="2"/>
      <c r="P3" s="2"/>
      <c r="Q3" s="2"/>
      <c r="R3" s="2"/>
      <c r="S3" s="2"/>
      <c r="T3" s="2"/>
      <c r="U3" s="2"/>
      <c r="V3" s="2"/>
      <c r="W3" s="2"/>
      <c r="X3" s="2"/>
      <c r="Y3" s="2"/>
      <c r="Z3" s="2"/>
      <c r="AA3" s="2"/>
    </row>
    <row r="4" spans="1:27" ht="20.25" customHeight="1">
      <c r="A4" s="3"/>
      <c r="B4" s="256" t="s">
        <v>2</v>
      </c>
      <c r="C4" s="257" t="s">
        <v>3</v>
      </c>
      <c r="D4" s="367"/>
      <c r="E4" s="367"/>
      <c r="F4" s="367"/>
      <c r="G4" s="4"/>
      <c r="H4" s="5"/>
      <c r="I4" s="2"/>
      <c r="J4" s="2"/>
      <c r="K4" s="2"/>
      <c r="L4" s="2"/>
      <c r="M4" s="2"/>
      <c r="N4" s="2"/>
      <c r="O4" s="2"/>
      <c r="P4" s="2"/>
      <c r="Q4" s="2"/>
      <c r="R4" s="2"/>
      <c r="S4" s="2"/>
      <c r="T4" s="2"/>
      <c r="U4" s="2"/>
      <c r="V4" s="2"/>
      <c r="W4" s="2"/>
      <c r="X4" s="2"/>
      <c r="Y4" s="2"/>
      <c r="Z4" s="2"/>
      <c r="AA4" s="2"/>
    </row>
    <row r="5" spans="1:27" ht="51" customHeight="1">
      <c r="A5" s="3"/>
      <c r="B5" s="367"/>
      <c r="C5" s="6" t="s">
        <v>4</v>
      </c>
      <c r="D5" s="7" t="s">
        <v>5</v>
      </c>
      <c r="E5" s="8" t="s">
        <v>6</v>
      </c>
      <c r="F5" s="9" t="s">
        <v>7</v>
      </c>
      <c r="G5" s="10" t="s">
        <v>8</v>
      </c>
      <c r="H5" s="10" t="s">
        <v>9</v>
      </c>
      <c r="I5" s="2"/>
      <c r="J5" s="2"/>
      <c r="K5" s="2"/>
      <c r="L5" s="2"/>
      <c r="M5" s="2"/>
      <c r="N5" s="2"/>
      <c r="O5" s="2"/>
      <c r="P5" s="2"/>
      <c r="Q5" s="2"/>
      <c r="R5" s="2"/>
      <c r="S5" s="2"/>
      <c r="T5" s="2"/>
      <c r="U5" s="2"/>
      <c r="V5" s="2"/>
      <c r="W5" s="2"/>
      <c r="X5" s="2"/>
      <c r="Y5" s="2"/>
      <c r="Z5" s="2"/>
      <c r="AA5" s="2"/>
    </row>
    <row r="6" spans="1:27" ht="87" customHeight="1">
      <c r="A6" s="3"/>
      <c r="B6" s="11" t="s">
        <v>10</v>
      </c>
      <c r="C6" s="258" t="str">
        <f>HYPERLINK("https://drive.google.com/open?id=1Dj_OqaBg7VfbZs0rehwu16LL7RaWtCRa","Melhoria Contínua da Capacidade (KPA 5.1)")</f>
        <v>Melhoria Contínua da Capacidade (KPA 5.1)</v>
      </c>
      <c r="D6" s="368"/>
      <c r="E6" s="369" t="str">
        <f>HYPERLINK("https://drive.google.com/open?id=1tqYAEkGrZydFCK8ZhprKBamEI6h5D1be","Melhoria Contínua do Desempenho (KPA 5.2)")</f>
        <v>Melhoria Contínua do Desempenho (KPA 5.2)</v>
      </c>
      <c r="F6" s="370" t="str">
        <f>HYPERLINK("https://drive.google.com/open?id=1nBhkJW_TXQiGtdlWtHzfLM3NjHB2RU2z","Melhoria Contínua e Inovação na Gestão de Capital Humano (KPA 5.3)")</f>
        <v>Melhoria Contínua e Inovação na Gestão de Capital Humano (KPA 5.3)</v>
      </c>
      <c r="G6" s="12" t="s">
        <v>11</v>
      </c>
      <c r="H6" s="13" t="s">
        <v>12</v>
      </c>
      <c r="I6" s="2"/>
      <c r="J6" s="2"/>
      <c r="K6" s="2"/>
      <c r="L6" s="2"/>
      <c r="M6" s="2"/>
      <c r="N6" s="2"/>
      <c r="O6" s="2"/>
      <c r="P6" s="2"/>
      <c r="Q6" s="2"/>
      <c r="R6" s="2"/>
      <c r="S6" s="2"/>
      <c r="T6" s="2"/>
      <c r="U6" s="2"/>
      <c r="V6" s="2"/>
      <c r="W6" s="2"/>
      <c r="X6" s="2"/>
      <c r="Y6" s="2"/>
      <c r="Z6" s="2"/>
      <c r="AA6" s="2"/>
    </row>
    <row r="7" spans="1:27" ht="46.5" customHeight="1">
      <c r="A7" s="3"/>
      <c r="B7" s="253" t="s">
        <v>13</v>
      </c>
      <c r="C7" s="371" t="str">
        <f>HYPERLINK("https://drive.google.com/open?id=1lxCLHA8PacLbXx84_rK0uL05vY9lQ2ad","Mentoria (KPA 4.2)")</f>
        <v>Mentoria (KPA 4.2)</v>
      </c>
      <c r="D7" s="372" t="str">
        <f>HYPERLINK("https://drive.google.com/open?id=1B5R8CY5-ZMlmNRvGnH1mreHC3uRyZ03C","Equipes Multidisciplinares (KPA 4.4)")</f>
        <v>Equipes Multidisciplinares (KPA 4.4)</v>
      </c>
      <c r="E7" s="373" t="str">
        <f>HYPERLINK("https://drive.google.com/open?id=1aKz_zTuapBthDMekqq1eWypq1hYXQ02Y","Gestão Quantitativa do Desempenho (KPA 4.5)")</f>
        <v>Gestão Quantitativa do Desempenho (KPA 4.5)</v>
      </c>
      <c r="F7" s="374" t="str">
        <f>HYPERLINK("https://drive.google.com/open?id=1X4z5ZXwok6Y2HvKVzsJ0PRXcNhG3I2jc","Gestão Quantitativa da Capacidade em Competências Críticas (KPA 4.6)")</f>
        <v>Gestão Quantitativa da Capacidade em Competências Críticas (KPA 4.6)</v>
      </c>
      <c r="G7" s="250" t="s">
        <v>14</v>
      </c>
      <c r="H7" s="259" t="s">
        <v>15</v>
      </c>
      <c r="I7" s="2"/>
      <c r="J7" s="2"/>
      <c r="K7" s="2"/>
      <c r="L7" s="2"/>
      <c r="M7" s="2"/>
      <c r="N7" s="2"/>
      <c r="O7" s="2"/>
      <c r="P7" s="2"/>
      <c r="Q7" s="2"/>
      <c r="R7" s="2"/>
      <c r="S7" s="2"/>
      <c r="T7" s="2"/>
      <c r="U7" s="2"/>
      <c r="V7" s="2"/>
      <c r="W7" s="2"/>
      <c r="X7" s="2"/>
      <c r="Y7" s="2"/>
      <c r="Z7" s="2"/>
      <c r="AA7" s="2"/>
    </row>
    <row r="8" spans="1:27" ht="45" customHeight="1">
      <c r="A8" s="3"/>
      <c r="B8" s="375"/>
      <c r="C8" s="376" t="str">
        <f>HYPERLINK("https://drive.google.com/open?id=1E441IyuWp39MgasHVH5FbLSeDtz-yO8B","Legado Baseado em Competências (KPA 4.1)")</f>
        <v>Legado Baseado em Competências (KPA 4.1)</v>
      </c>
      <c r="D8" s="377" t="str">
        <f>HYPERLINK("https://drive.google.com/open?id=1PNFLDdtiqAivSwL_uXYa2oAlqkCMxk_q","Grupos Empoderados (KPA 4.3)")</f>
        <v>Grupos Empoderados (KPA 4.3)</v>
      </c>
      <c r="E8" s="378"/>
      <c r="F8" s="379"/>
      <c r="G8" s="380"/>
      <c r="H8" s="381"/>
      <c r="I8" s="2"/>
      <c r="J8" s="2"/>
      <c r="K8" s="2"/>
      <c r="L8" s="2"/>
      <c r="M8" s="2"/>
      <c r="N8" s="2"/>
      <c r="O8" s="2"/>
      <c r="P8" s="2"/>
      <c r="Q8" s="2"/>
      <c r="R8" s="2"/>
      <c r="S8" s="2"/>
      <c r="T8" s="2"/>
      <c r="U8" s="2"/>
      <c r="V8" s="2"/>
      <c r="W8" s="2"/>
      <c r="X8" s="2"/>
      <c r="Y8" s="2"/>
      <c r="Z8" s="2"/>
      <c r="AA8" s="2"/>
    </row>
    <row r="9" spans="1:27" ht="66" customHeight="1">
      <c r="A9" s="3"/>
      <c r="B9" s="253" t="s">
        <v>16</v>
      </c>
      <c r="C9" s="382" t="str">
        <f>HYPERLINK("https://drive.google.com/open?id=106mqzjnZPtMflLcrB-RoIyJ0y8byDvR7","Desenvolvimento de Competências Individuais 
(KPA 3.2)")</f>
        <v>Desenvolvimento de Competências Individuais 
(KPA 3.2)</v>
      </c>
      <c r="D9" s="383" t="str">
        <f>HYPERLINK("https://drive.google.com/open?id=11XhV301fo5nJFukkKn5L08EKnlp7ZHbZ","Desenvolvimento de Competências das Equipes (KPA 3.4)")</f>
        <v>Desenvolvimento de Competências das Equipes (KPA 3.4)</v>
      </c>
      <c r="E9" s="384" t="str">
        <f>HYPERLINK("https://drive.google.com/open?id=14LTH-z-7vmZKXtxhS3zeMfEQhv2AN1-Z","Práticas Baseadas em Competências (KPA 3.6)")</f>
        <v>Práticas Baseadas em Competências (KPA 3.6)</v>
      </c>
      <c r="F9" s="385" t="str">
        <f>HYPERLINK("https://drive.google.com/open?id=10Nh-x_V1U1-eAGrNBhGilQgT76dw7I_9","Planejamento da Força de Trabalho (KPA 3.7)")</f>
        <v>Planejamento da Força de Trabalho (KPA 3.7)</v>
      </c>
      <c r="G9" s="12" t="s">
        <v>17</v>
      </c>
      <c r="H9" s="13" t="s">
        <v>18</v>
      </c>
      <c r="I9" s="2"/>
      <c r="J9" s="2"/>
      <c r="K9" s="2"/>
      <c r="L9" s="2"/>
      <c r="M9" s="2"/>
      <c r="N9" s="2"/>
      <c r="O9" s="2"/>
      <c r="P9" s="2"/>
      <c r="Q9" s="2"/>
      <c r="R9" s="2"/>
      <c r="S9" s="2"/>
      <c r="T9" s="2"/>
      <c r="U9" s="2"/>
      <c r="V9" s="2"/>
      <c r="W9" s="2"/>
      <c r="X9" s="2"/>
      <c r="Y9" s="2"/>
      <c r="Z9" s="2"/>
      <c r="AA9" s="2"/>
    </row>
    <row r="10" spans="1:27" ht="50.25" customHeight="1">
      <c r="A10" s="3"/>
      <c r="B10" s="375"/>
      <c r="C10" s="386" t="str">
        <f>HYPERLINK("https://drive.google.com/open?id=1wFudtNA02ToWqEgDcTVRW-rQrIuLZlry","Análise de Competências (KPA 3.1)")</f>
        <v>Análise de Competências (KPA 3.1)</v>
      </c>
      <c r="D10" s="387" t="str">
        <f>HYPERLINK("https://drive.google.com/open?id=1Zu6YbYG26lTLXlchG45_6onhNhD84QfO","Cultura Participativa (KPA 3.3)")</f>
        <v>Cultura Participativa (KPA 3.3)</v>
      </c>
      <c r="E10" s="388" t="str">
        <f>HYPERLINK("https://drive.google.com/open?id=1hgR7_ENMurGhq2_yVbXZNToFLn_a6K3k","Desenvolvimento na Carreira
(KPA 3.5)")</f>
        <v>Desenvolvimento na Carreira
(KPA 3.5)</v>
      </c>
      <c r="F10" s="379"/>
      <c r="G10" s="12" t="s">
        <v>19</v>
      </c>
      <c r="H10" s="13" t="s">
        <v>20</v>
      </c>
      <c r="I10" s="2"/>
      <c r="J10" s="2"/>
      <c r="K10" s="2"/>
      <c r="L10" s="2"/>
      <c r="M10" s="2"/>
      <c r="N10" s="2"/>
      <c r="O10" s="2"/>
      <c r="P10" s="2"/>
      <c r="Q10" s="2"/>
      <c r="R10" s="2"/>
      <c r="S10" s="2"/>
      <c r="T10" s="2"/>
      <c r="U10" s="2"/>
      <c r="V10" s="2"/>
      <c r="W10" s="2"/>
      <c r="X10" s="2"/>
      <c r="Y10" s="2"/>
      <c r="Z10" s="2"/>
      <c r="AA10" s="2"/>
    </row>
    <row r="11" spans="1:27" ht="28.5" customHeight="1">
      <c r="A11" s="3"/>
      <c r="B11" s="253" t="s">
        <v>21</v>
      </c>
      <c r="C11" s="389" t="str">
        <f>HYPERLINK("https://drive.google.com/open?id=1OmGe26YlEV6rkLTLuY2ItOR7YEzuKXsy","Treinamento e Desenvolvimento (KPA 2.1)")</f>
        <v>Treinamento e Desenvolvimento (KPA 2.1)</v>
      </c>
      <c r="D11" s="390" t="str">
        <f>HYPERLINK("https://drive.google.com/open?id=14POcD2cIMy333vBBVXp9Kxn2w9ritaSM","Comunicação e Coordenação (KPA 2.2)")</f>
        <v>Comunicação e Coordenação (KPA 2.2)</v>
      </c>
      <c r="E11" s="384" t="str">
        <f>HYPERLINK("https://drive.google.com/open?id=1TzF5lKHmycHbaRqNxUIh2ZTXDYbPZuB6","Recompensas (KPA 2.5)")</f>
        <v>Recompensas (KPA 2.5)</v>
      </c>
      <c r="F11" s="385" t="str">
        <f>HYPERLINK("https://drive.google.com/open?id=14gsEXiQhV1vxI3d2UyS6PwnRbNPPNRtz","Gestão do Quadro de Pessoal (KPA 2.6)")</f>
        <v>Gestão do Quadro de Pessoal (KPA 2.6)</v>
      </c>
      <c r="G11" s="251" t="s">
        <v>23</v>
      </c>
      <c r="H11" s="13" t="s">
        <v>24</v>
      </c>
      <c r="I11" s="2"/>
      <c r="J11" s="2"/>
      <c r="K11" s="2"/>
      <c r="L11" s="2"/>
      <c r="M11" s="2"/>
      <c r="N11" s="2"/>
      <c r="O11" s="2"/>
      <c r="P11" s="2"/>
      <c r="Q11" s="2"/>
      <c r="R11" s="2"/>
      <c r="S11" s="2"/>
      <c r="T11" s="2"/>
      <c r="U11" s="2"/>
      <c r="V11" s="2"/>
      <c r="W11" s="2"/>
      <c r="X11" s="2"/>
      <c r="Y11" s="2"/>
      <c r="Z11" s="2"/>
      <c r="AA11" s="2"/>
    </row>
    <row r="12" spans="1:27" ht="25.5" customHeight="1">
      <c r="A12" s="3"/>
      <c r="B12" s="391"/>
      <c r="C12" s="392"/>
      <c r="D12" s="393"/>
      <c r="E12" s="394" t="str">
        <f>HYPERLINK("https://drive.google.com/open?id=1ovpiQQnZ3zVDItbUTo-ZRtvdd56SYIO9","Gestão por Desempenho (KPA 2.4)")</f>
        <v>Gestão por Desempenho (KPA 2.4)</v>
      </c>
      <c r="F12" s="395"/>
      <c r="G12" s="396"/>
      <c r="H12" s="13"/>
      <c r="I12" s="2"/>
      <c r="J12" s="2"/>
      <c r="K12" s="2"/>
      <c r="L12" s="2"/>
      <c r="M12" s="2"/>
      <c r="N12" s="2"/>
      <c r="O12" s="2"/>
      <c r="P12" s="2"/>
      <c r="Q12" s="2"/>
      <c r="R12" s="2"/>
      <c r="S12" s="2"/>
      <c r="T12" s="2"/>
      <c r="U12" s="2"/>
      <c r="V12" s="2"/>
      <c r="W12" s="2"/>
      <c r="X12" s="2"/>
      <c r="Y12" s="2"/>
      <c r="Z12" s="2"/>
      <c r="AA12" s="2"/>
    </row>
    <row r="13" spans="1:27" ht="27" customHeight="1">
      <c r="A13" s="3"/>
      <c r="B13" s="375"/>
      <c r="C13" s="397"/>
      <c r="D13" s="378"/>
      <c r="E13" s="388" t="str">
        <f>HYPERLINK("https://drive.google.com/open?id=1pHqw5DuMqfwmFwyqPo4FsO-8gr0U_EcV","Ambiente de Trabalho (KPA 2.3)")</f>
        <v>Ambiente de Trabalho (KPA 2.3)</v>
      </c>
      <c r="F13" s="379"/>
      <c r="G13" s="380"/>
      <c r="H13" s="13" t="s">
        <v>25</v>
      </c>
      <c r="I13" s="2"/>
      <c r="J13" s="2"/>
      <c r="K13" s="2"/>
      <c r="L13" s="2"/>
      <c r="M13" s="2"/>
      <c r="N13" s="2"/>
      <c r="O13" s="2"/>
      <c r="P13" s="2"/>
      <c r="Q13" s="2"/>
      <c r="R13" s="2"/>
      <c r="S13" s="2"/>
      <c r="T13" s="2"/>
      <c r="U13" s="2"/>
      <c r="V13" s="2"/>
      <c r="W13" s="2"/>
      <c r="X13" s="2"/>
      <c r="Y13" s="2"/>
      <c r="Z13" s="2"/>
      <c r="AA13" s="2"/>
    </row>
    <row r="14" spans="1:27" ht="72" customHeight="1">
      <c r="A14" s="3"/>
      <c r="B14" s="14" t="s">
        <v>26</v>
      </c>
      <c r="C14" s="252" t="s">
        <v>28</v>
      </c>
      <c r="D14" s="398"/>
      <c r="E14" s="398"/>
      <c r="F14" s="398"/>
      <c r="G14" s="398"/>
      <c r="H14" s="380"/>
      <c r="I14" s="2"/>
      <c r="J14" s="2"/>
      <c r="K14" s="2"/>
      <c r="L14" s="2"/>
      <c r="M14" s="2"/>
      <c r="N14" s="2"/>
      <c r="O14" s="2"/>
      <c r="P14" s="2"/>
      <c r="Q14" s="2"/>
      <c r="R14" s="2"/>
      <c r="S14" s="2"/>
      <c r="T14" s="2"/>
      <c r="U14" s="2"/>
      <c r="V14" s="2"/>
      <c r="W14" s="2"/>
      <c r="X14" s="2"/>
      <c r="Y14" s="2"/>
      <c r="Z14" s="2"/>
      <c r="AA14" s="2"/>
    </row>
    <row r="15" spans="1:27" ht="15.75" customHeight="1">
      <c r="A15" s="15"/>
      <c r="B15" s="15"/>
      <c r="C15" s="15"/>
      <c r="D15" s="15"/>
      <c r="E15" s="15"/>
      <c r="F15" s="2"/>
      <c r="G15" s="2"/>
      <c r="H15" s="2"/>
      <c r="I15" s="2"/>
      <c r="J15" s="2"/>
      <c r="K15" s="2"/>
      <c r="L15" s="2"/>
      <c r="M15" s="2"/>
      <c r="N15" s="2"/>
      <c r="O15" s="2"/>
      <c r="P15" s="2"/>
      <c r="Q15" s="2"/>
      <c r="R15" s="2"/>
      <c r="S15" s="2"/>
      <c r="T15" s="2"/>
      <c r="U15" s="2"/>
      <c r="V15" s="2"/>
      <c r="W15" s="2"/>
      <c r="X15" s="2"/>
      <c r="Y15" s="2"/>
      <c r="Z15" s="2"/>
      <c r="AA15" s="2"/>
    </row>
    <row r="16" spans="1:27" ht="15.75" customHeight="1">
      <c r="A16" s="15"/>
      <c r="B16" s="15"/>
      <c r="C16" s="15"/>
      <c r="D16" s="15"/>
      <c r="E16" s="15"/>
      <c r="F16" s="2"/>
      <c r="G16" s="2"/>
      <c r="H16" s="2"/>
      <c r="I16" s="2"/>
      <c r="J16" s="2"/>
      <c r="K16" s="2"/>
      <c r="L16" s="2"/>
      <c r="M16" s="2"/>
      <c r="N16" s="2"/>
      <c r="O16" s="2"/>
      <c r="P16" s="2"/>
      <c r="Q16" s="2"/>
      <c r="R16" s="2"/>
      <c r="S16" s="2"/>
      <c r="T16" s="2"/>
      <c r="U16" s="2"/>
      <c r="V16" s="2"/>
      <c r="W16" s="2"/>
      <c r="X16" s="2"/>
      <c r="Y16" s="2"/>
      <c r="Z16" s="2"/>
      <c r="AA16" s="2"/>
    </row>
    <row r="17" spans="1:27" ht="15.75" customHeight="1">
      <c r="A17" s="15"/>
      <c r="B17" s="15"/>
      <c r="C17" s="15"/>
      <c r="D17" s="15"/>
      <c r="E17" s="15"/>
      <c r="F17" s="2"/>
      <c r="G17" s="2"/>
      <c r="H17" s="2"/>
      <c r="I17" s="2"/>
      <c r="J17" s="2"/>
      <c r="K17" s="2"/>
      <c r="L17" s="2"/>
      <c r="M17" s="2"/>
      <c r="N17" s="2"/>
      <c r="O17" s="2"/>
      <c r="P17" s="2"/>
      <c r="Q17" s="2"/>
      <c r="R17" s="2"/>
      <c r="S17" s="2"/>
      <c r="T17" s="2"/>
      <c r="U17" s="2"/>
      <c r="V17" s="2"/>
      <c r="W17" s="2"/>
      <c r="X17" s="2"/>
      <c r="Y17" s="2"/>
      <c r="Z17" s="2"/>
      <c r="AA17" s="2"/>
    </row>
    <row r="18" spans="1:27" ht="15.75" customHeight="1">
      <c r="A18" s="15"/>
      <c r="B18" s="15"/>
      <c r="C18" s="15"/>
      <c r="D18" s="15"/>
      <c r="E18" s="15"/>
      <c r="F18" s="2"/>
      <c r="G18" s="2"/>
      <c r="H18" s="2"/>
      <c r="I18" s="2"/>
      <c r="J18" s="2"/>
      <c r="K18" s="2"/>
      <c r="L18" s="2"/>
      <c r="M18" s="2"/>
      <c r="N18" s="2"/>
      <c r="O18" s="2"/>
      <c r="P18" s="2"/>
      <c r="Q18" s="2"/>
      <c r="R18" s="2"/>
      <c r="S18" s="2"/>
      <c r="T18" s="2"/>
      <c r="U18" s="2"/>
      <c r="V18" s="2"/>
      <c r="W18" s="2"/>
      <c r="X18" s="2"/>
      <c r="Y18" s="2"/>
      <c r="Z18" s="2"/>
      <c r="AA18" s="2"/>
    </row>
    <row r="19" spans="1:27" ht="15.75" customHeight="1">
      <c r="A19" s="15"/>
      <c r="B19" s="15"/>
      <c r="C19" s="15"/>
      <c r="D19" s="15"/>
      <c r="E19" s="15"/>
      <c r="F19" s="2"/>
      <c r="G19" s="2"/>
      <c r="H19" s="2"/>
      <c r="I19" s="2"/>
      <c r="J19" s="2"/>
      <c r="K19" s="2"/>
      <c r="L19" s="2"/>
      <c r="M19" s="2"/>
      <c r="N19" s="2"/>
      <c r="O19" s="2"/>
      <c r="P19" s="2"/>
      <c r="Q19" s="2"/>
      <c r="R19" s="2"/>
      <c r="S19" s="2"/>
      <c r="T19" s="2"/>
      <c r="U19" s="2"/>
      <c r="V19" s="2"/>
      <c r="W19" s="2"/>
      <c r="X19" s="2"/>
      <c r="Y19" s="2"/>
      <c r="Z19" s="2"/>
      <c r="AA19" s="2"/>
    </row>
    <row r="20" spans="1:27" ht="15.75" customHeight="1">
      <c r="A20" s="15"/>
      <c r="B20" s="15"/>
      <c r="C20" s="15"/>
      <c r="D20" s="15"/>
      <c r="E20" s="15"/>
      <c r="F20" s="2"/>
      <c r="G20" s="2"/>
      <c r="H20" s="2"/>
      <c r="I20" s="2"/>
      <c r="J20" s="2"/>
      <c r="K20" s="2"/>
      <c r="L20" s="2"/>
      <c r="M20" s="2"/>
      <c r="N20" s="2"/>
      <c r="O20" s="2"/>
      <c r="P20" s="2"/>
      <c r="Q20" s="2"/>
      <c r="R20" s="2"/>
      <c r="S20" s="2"/>
      <c r="T20" s="2"/>
      <c r="U20" s="2"/>
      <c r="V20" s="2"/>
      <c r="W20" s="2"/>
      <c r="X20" s="2"/>
      <c r="Y20" s="2"/>
      <c r="Z20" s="2"/>
      <c r="AA20" s="2"/>
    </row>
    <row r="21" spans="1:27" ht="15.75" customHeight="1">
      <c r="A21" s="15"/>
      <c r="B21" s="15"/>
      <c r="C21" s="15"/>
      <c r="D21" s="15"/>
      <c r="E21" s="15"/>
      <c r="F21" s="2"/>
      <c r="G21" s="2"/>
      <c r="H21" s="2"/>
      <c r="I21" s="2"/>
      <c r="J21" s="2"/>
      <c r="K21" s="2"/>
      <c r="L21" s="2"/>
      <c r="M21" s="2"/>
      <c r="N21" s="2"/>
      <c r="O21" s="2"/>
      <c r="P21" s="2"/>
      <c r="Q21" s="2"/>
      <c r="R21" s="2"/>
      <c r="S21" s="2"/>
      <c r="T21" s="2"/>
      <c r="U21" s="2"/>
      <c r="V21" s="2"/>
      <c r="W21" s="2"/>
      <c r="X21" s="2"/>
      <c r="Y21" s="2"/>
      <c r="Z21" s="2"/>
      <c r="AA21" s="2"/>
    </row>
    <row r="22" spans="1:27" ht="15.75" customHeight="1">
      <c r="A22" s="15"/>
      <c r="B22" s="15"/>
      <c r="C22" s="15"/>
      <c r="D22" s="15"/>
      <c r="E22" s="15"/>
      <c r="F22" s="2"/>
      <c r="G22" s="2"/>
      <c r="H22" s="2"/>
      <c r="I22" s="2"/>
      <c r="J22" s="2"/>
      <c r="K22" s="2"/>
      <c r="L22" s="2"/>
      <c r="M22" s="2"/>
      <c r="N22" s="2"/>
      <c r="O22" s="2"/>
      <c r="P22" s="2"/>
      <c r="Q22" s="2"/>
      <c r="R22" s="2"/>
      <c r="S22" s="2"/>
      <c r="T22" s="2"/>
      <c r="U22" s="2"/>
      <c r="V22" s="2"/>
      <c r="W22" s="2"/>
      <c r="X22" s="2"/>
      <c r="Y22" s="2"/>
      <c r="Z22" s="2"/>
      <c r="AA22" s="2"/>
    </row>
    <row r="23" spans="1:27" ht="15.75" customHeight="1">
      <c r="A23" s="15"/>
      <c r="B23" s="15"/>
      <c r="C23" s="15"/>
      <c r="D23" s="15"/>
      <c r="E23" s="15"/>
      <c r="F23" s="2"/>
      <c r="G23" s="2"/>
      <c r="H23" s="2"/>
      <c r="I23" s="2"/>
      <c r="J23" s="2"/>
      <c r="K23" s="2"/>
      <c r="L23" s="2"/>
      <c r="M23" s="2"/>
      <c r="N23" s="2"/>
      <c r="O23" s="2"/>
      <c r="P23" s="2"/>
      <c r="Q23" s="2"/>
      <c r="R23" s="2"/>
      <c r="S23" s="2"/>
      <c r="T23" s="2"/>
      <c r="U23" s="2"/>
      <c r="V23" s="2"/>
      <c r="W23" s="2"/>
      <c r="X23" s="2"/>
      <c r="Y23" s="2"/>
      <c r="Z23" s="2"/>
      <c r="AA23" s="2"/>
    </row>
    <row r="24" spans="1:27" ht="15.75" customHeight="1">
      <c r="A24" s="15"/>
      <c r="B24" s="15"/>
      <c r="C24" s="15"/>
      <c r="D24" s="15"/>
      <c r="E24" s="15"/>
      <c r="F24" s="2"/>
      <c r="G24" s="2"/>
      <c r="H24" s="2"/>
      <c r="I24" s="2"/>
      <c r="J24" s="2"/>
      <c r="K24" s="2"/>
      <c r="L24" s="2"/>
      <c r="M24" s="2"/>
      <c r="N24" s="2"/>
      <c r="O24" s="2"/>
      <c r="P24" s="2"/>
      <c r="Q24" s="2"/>
      <c r="R24" s="2"/>
      <c r="S24" s="2"/>
      <c r="T24" s="2"/>
      <c r="U24" s="2"/>
      <c r="V24" s="2"/>
      <c r="W24" s="2"/>
      <c r="X24" s="2"/>
      <c r="Y24" s="2"/>
      <c r="Z24" s="2"/>
      <c r="AA24" s="2"/>
    </row>
    <row r="25" spans="1:27" ht="15.75" customHeight="1">
      <c r="A25" s="15"/>
      <c r="B25" s="15"/>
      <c r="C25" s="15"/>
      <c r="D25" s="15"/>
      <c r="E25" s="15"/>
      <c r="F25" s="2"/>
      <c r="G25" s="2"/>
      <c r="H25" s="2"/>
      <c r="I25" s="2"/>
      <c r="J25" s="2"/>
      <c r="K25" s="2"/>
      <c r="L25" s="2"/>
      <c r="M25" s="2"/>
      <c r="N25" s="2"/>
      <c r="O25" s="2"/>
      <c r="P25" s="2"/>
      <c r="Q25" s="2"/>
      <c r="R25" s="2"/>
      <c r="S25" s="2"/>
      <c r="T25" s="2"/>
      <c r="U25" s="2"/>
      <c r="V25" s="2"/>
      <c r="W25" s="2"/>
      <c r="X25" s="2"/>
      <c r="Y25" s="2"/>
      <c r="Z25" s="2"/>
      <c r="AA25" s="2"/>
    </row>
    <row r="26" spans="1:27" ht="15.75" customHeight="1">
      <c r="A26" s="15"/>
      <c r="B26" s="15"/>
      <c r="C26" s="15"/>
      <c r="D26" s="15"/>
      <c r="E26" s="15"/>
      <c r="F26" s="2"/>
      <c r="G26" s="2"/>
      <c r="H26" s="2"/>
      <c r="I26" s="2"/>
      <c r="J26" s="2"/>
      <c r="K26" s="2"/>
      <c r="L26" s="2"/>
      <c r="M26" s="2"/>
      <c r="N26" s="2"/>
      <c r="O26" s="2"/>
      <c r="P26" s="2"/>
      <c r="Q26" s="2"/>
      <c r="R26" s="2"/>
      <c r="S26" s="2"/>
      <c r="T26" s="2"/>
      <c r="U26" s="2"/>
      <c r="V26" s="2"/>
      <c r="W26" s="2"/>
      <c r="X26" s="2"/>
      <c r="Y26" s="2"/>
      <c r="Z26" s="2"/>
      <c r="AA26" s="2"/>
    </row>
    <row r="27" spans="1:27" ht="15.75" customHeight="1">
      <c r="A27" s="15"/>
      <c r="B27" s="15"/>
      <c r="C27" s="15"/>
      <c r="D27" s="15"/>
      <c r="E27" s="15"/>
      <c r="F27" s="2"/>
      <c r="G27" s="2"/>
      <c r="H27" s="2"/>
      <c r="I27" s="2"/>
      <c r="J27" s="2"/>
      <c r="K27" s="2"/>
      <c r="L27" s="2"/>
      <c r="M27" s="2"/>
      <c r="N27" s="2"/>
      <c r="O27" s="2"/>
      <c r="P27" s="2"/>
      <c r="Q27" s="2"/>
      <c r="R27" s="2"/>
      <c r="S27" s="2"/>
      <c r="T27" s="2"/>
      <c r="U27" s="2"/>
      <c r="V27" s="2"/>
      <c r="W27" s="2"/>
      <c r="X27" s="2"/>
      <c r="Y27" s="2"/>
      <c r="Z27" s="2"/>
      <c r="AA27" s="2"/>
    </row>
    <row r="28" spans="1:27" ht="15.75" customHeight="1">
      <c r="A28" s="15"/>
      <c r="B28" s="15"/>
      <c r="C28" s="15"/>
      <c r="D28" s="15"/>
      <c r="E28" s="15"/>
      <c r="F28" s="2"/>
      <c r="G28" s="2"/>
      <c r="H28" s="2"/>
      <c r="I28" s="2"/>
      <c r="J28" s="2"/>
      <c r="K28" s="2"/>
      <c r="L28" s="2"/>
      <c r="M28" s="2"/>
      <c r="N28" s="2"/>
      <c r="O28" s="2"/>
      <c r="P28" s="2"/>
      <c r="Q28" s="2"/>
      <c r="R28" s="2"/>
      <c r="S28" s="2"/>
      <c r="T28" s="2"/>
      <c r="U28" s="2"/>
      <c r="V28" s="2"/>
      <c r="W28" s="2"/>
      <c r="X28" s="2"/>
      <c r="Y28" s="2"/>
      <c r="Z28" s="2"/>
      <c r="AA28" s="2"/>
    </row>
    <row r="29" spans="1:27" ht="15.75" customHeight="1">
      <c r="A29" s="15"/>
      <c r="B29" s="15"/>
      <c r="C29" s="15"/>
      <c r="D29" s="15"/>
      <c r="E29" s="15"/>
      <c r="F29" s="2"/>
      <c r="G29" s="2"/>
      <c r="H29" s="2"/>
      <c r="I29" s="2"/>
      <c r="J29" s="2"/>
      <c r="K29" s="2"/>
      <c r="L29" s="2"/>
      <c r="M29" s="2"/>
      <c r="N29" s="2"/>
      <c r="O29" s="2"/>
      <c r="P29" s="2"/>
      <c r="Q29" s="2"/>
      <c r="R29" s="2"/>
      <c r="S29" s="2"/>
      <c r="T29" s="2"/>
      <c r="U29" s="2"/>
      <c r="V29" s="2"/>
      <c r="W29" s="2"/>
      <c r="X29" s="2"/>
      <c r="Y29" s="2"/>
      <c r="Z29" s="2"/>
      <c r="AA29" s="2"/>
    </row>
    <row r="30" spans="1:27" ht="15.75" customHeight="1">
      <c r="A30" s="15"/>
      <c r="B30" s="15"/>
      <c r="C30" s="15"/>
      <c r="D30" s="15"/>
      <c r="E30" s="15"/>
      <c r="F30" s="2"/>
      <c r="G30" s="2"/>
      <c r="H30" s="2"/>
      <c r="I30" s="2"/>
      <c r="J30" s="2"/>
      <c r="K30" s="2"/>
      <c r="L30" s="2"/>
      <c r="M30" s="2"/>
      <c r="N30" s="2"/>
      <c r="O30" s="2"/>
      <c r="P30" s="2"/>
      <c r="Q30" s="2"/>
      <c r="R30" s="2"/>
      <c r="S30" s="2"/>
      <c r="T30" s="2"/>
      <c r="U30" s="2"/>
      <c r="V30" s="2"/>
      <c r="W30" s="2"/>
      <c r="X30" s="2"/>
      <c r="Y30" s="2"/>
      <c r="Z30" s="2"/>
      <c r="AA30" s="2"/>
    </row>
    <row r="31" spans="1:27" ht="15.75" customHeight="1">
      <c r="A31" s="15"/>
      <c r="B31" s="15"/>
      <c r="C31" s="15"/>
      <c r="D31" s="15"/>
      <c r="E31" s="15"/>
      <c r="F31" s="2"/>
      <c r="G31" s="2"/>
      <c r="H31" s="2"/>
      <c r="I31" s="2"/>
      <c r="J31" s="2"/>
      <c r="K31" s="2"/>
      <c r="L31" s="2"/>
      <c r="M31" s="2"/>
      <c r="N31" s="2"/>
      <c r="O31" s="2"/>
      <c r="P31" s="2"/>
      <c r="Q31" s="2"/>
      <c r="R31" s="2"/>
      <c r="S31" s="2"/>
      <c r="T31" s="2"/>
      <c r="U31" s="2"/>
      <c r="V31" s="2"/>
      <c r="W31" s="2"/>
      <c r="X31" s="2"/>
      <c r="Y31" s="2"/>
      <c r="Z31" s="2"/>
      <c r="AA31" s="2"/>
    </row>
    <row r="32" spans="1:27" ht="15.75" customHeight="1">
      <c r="A32" s="15"/>
      <c r="B32" s="15"/>
      <c r="C32" s="15"/>
      <c r="D32" s="15"/>
      <c r="E32" s="15"/>
      <c r="F32" s="2"/>
      <c r="G32" s="2"/>
      <c r="H32" s="2"/>
      <c r="I32" s="2"/>
      <c r="J32" s="2"/>
      <c r="K32" s="2"/>
      <c r="L32" s="2"/>
      <c r="M32" s="2"/>
      <c r="N32" s="2"/>
      <c r="O32" s="2"/>
      <c r="P32" s="2"/>
      <c r="Q32" s="2"/>
      <c r="R32" s="2"/>
      <c r="S32" s="2"/>
      <c r="T32" s="2"/>
      <c r="U32" s="2"/>
      <c r="V32" s="2"/>
      <c r="W32" s="2"/>
      <c r="X32" s="2"/>
      <c r="Y32" s="2"/>
      <c r="Z32" s="2"/>
      <c r="AA32" s="2"/>
    </row>
    <row r="33" spans="1:27" ht="15.75" customHeight="1">
      <c r="A33" s="15"/>
      <c r="B33" s="15"/>
      <c r="C33" s="15"/>
      <c r="D33" s="15"/>
      <c r="E33" s="15"/>
      <c r="F33" s="2"/>
      <c r="G33" s="2"/>
      <c r="H33" s="2"/>
      <c r="I33" s="2"/>
      <c r="J33" s="2"/>
      <c r="K33" s="2"/>
      <c r="L33" s="2"/>
      <c r="M33" s="2"/>
      <c r="N33" s="2"/>
      <c r="O33" s="2"/>
      <c r="P33" s="2"/>
      <c r="Q33" s="2"/>
      <c r="R33" s="2"/>
      <c r="S33" s="2"/>
      <c r="T33" s="2"/>
      <c r="U33" s="2"/>
      <c r="V33" s="2"/>
      <c r="W33" s="2"/>
      <c r="X33" s="2"/>
      <c r="Y33" s="2"/>
      <c r="Z33" s="2"/>
      <c r="AA33" s="2"/>
    </row>
    <row r="34" spans="1:27" ht="15.75" customHeight="1">
      <c r="A34" s="15"/>
      <c r="B34" s="15"/>
      <c r="C34" s="15"/>
      <c r="D34" s="15"/>
      <c r="E34" s="15"/>
      <c r="F34" s="2"/>
      <c r="G34" s="2"/>
      <c r="H34" s="2"/>
      <c r="I34" s="2"/>
      <c r="J34" s="2"/>
      <c r="K34" s="2"/>
      <c r="L34" s="2"/>
      <c r="M34" s="2"/>
      <c r="N34" s="2"/>
      <c r="O34" s="2"/>
      <c r="P34" s="2"/>
      <c r="Q34" s="2"/>
      <c r="R34" s="2"/>
      <c r="S34" s="2"/>
      <c r="T34" s="2"/>
      <c r="U34" s="2"/>
      <c r="V34" s="2"/>
      <c r="W34" s="2"/>
      <c r="X34" s="2"/>
      <c r="Y34" s="2"/>
      <c r="Z34" s="2"/>
      <c r="AA34" s="2"/>
    </row>
    <row r="35" spans="1:27" ht="15.75" customHeight="1">
      <c r="A35" s="15"/>
      <c r="B35" s="15"/>
      <c r="C35" s="15"/>
      <c r="D35" s="15"/>
      <c r="E35" s="15"/>
      <c r="F35" s="2"/>
      <c r="G35" s="2"/>
      <c r="H35" s="2"/>
      <c r="I35" s="2"/>
      <c r="J35" s="2"/>
      <c r="K35" s="2"/>
      <c r="L35" s="2"/>
      <c r="M35" s="2"/>
      <c r="N35" s="2"/>
      <c r="O35" s="2"/>
      <c r="P35" s="2"/>
      <c r="Q35" s="2"/>
      <c r="R35" s="2"/>
      <c r="S35" s="2"/>
      <c r="T35" s="2"/>
      <c r="U35" s="2"/>
      <c r="V35" s="2"/>
      <c r="W35" s="2"/>
      <c r="X35" s="2"/>
      <c r="Y35" s="2"/>
      <c r="Z35" s="2"/>
      <c r="AA35" s="2"/>
    </row>
    <row r="36" spans="1:27" ht="15.75" customHeight="1">
      <c r="A36" s="15"/>
      <c r="B36" s="15"/>
      <c r="C36" s="15"/>
      <c r="D36" s="15"/>
      <c r="E36" s="15"/>
      <c r="F36" s="2"/>
      <c r="G36" s="2"/>
      <c r="H36" s="2"/>
      <c r="I36" s="2"/>
      <c r="J36" s="2"/>
      <c r="K36" s="2"/>
      <c r="L36" s="2"/>
      <c r="M36" s="2"/>
      <c r="N36" s="2"/>
      <c r="O36" s="2"/>
      <c r="P36" s="2"/>
      <c r="Q36" s="2"/>
      <c r="R36" s="2"/>
      <c r="S36" s="2"/>
      <c r="T36" s="2"/>
      <c r="U36" s="2"/>
      <c r="V36" s="2"/>
      <c r="W36" s="2"/>
      <c r="X36" s="2"/>
      <c r="Y36" s="2"/>
      <c r="Z36" s="2"/>
      <c r="AA36" s="2"/>
    </row>
    <row r="37" spans="1:27" ht="15.75" customHeight="1">
      <c r="A37" s="15"/>
      <c r="B37" s="15"/>
      <c r="C37" s="15"/>
      <c r="D37" s="15"/>
      <c r="E37" s="15"/>
      <c r="F37" s="2"/>
      <c r="G37" s="2"/>
      <c r="H37" s="2"/>
      <c r="I37" s="2"/>
      <c r="J37" s="2"/>
      <c r="K37" s="2"/>
      <c r="L37" s="2"/>
      <c r="M37" s="2"/>
      <c r="N37" s="2"/>
      <c r="O37" s="2"/>
      <c r="P37" s="2"/>
      <c r="Q37" s="2"/>
      <c r="R37" s="2"/>
      <c r="S37" s="2"/>
      <c r="T37" s="2"/>
      <c r="U37" s="2"/>
      <c r="V37" s="2"/>
      <c r="W37" s="2"/>
      <c r="X37" s="2"/>
      <c r="Y37" s="2"/>
      <c r="Z37" s="2"/>
      <c r="AA37" s="2"/>
    </row>
    <row r="38" spans="1:27" ht="15.75" customHeight="1">
      <c r="A38" s="15"/>
      <c r="B38" s="15"/>
      <c r="C38" s="15"/>
      <c r="D38" s="15"/>
      <c r="E38" s="15"/>
      <c r="F38" s="2"/>
      <c r="G38" s="2"/>
      <c r="H38" s="2"/>
      <c r="I38" s="2"/>
      <c r="J38" s="2"/>
      <c r="K38" s="2"/>
      <c r="L38" s="2"/>
      <c r="M38" s="2"/>
      <c r="N38" s="2"/>
      <c r="O38" s="2"/>
      <c r="P38" s="2"/>
      <c r="Q38" s="2"/>
      <c r="R38" s="2"/>
      <c r="S38" s="2"/>
      <c r="T38" s="2"/>
      <c r="U38" s="2"/>
      <c r="V38" s="2"/>
      <c r="W38" s="2"/>
      <c r="X38" s="2"/>
      <c r="Y38" s="2"/>
      <c r="Z38" s="2"/>
      <c r="AA38" s="2"/>
    </row>
    <row r="39" spans="1:27" ht="15.75" customHeight="1">
      <c r="A39" s="15"/>
      <c r="B39" s="15"/>
      <c r="C39" s="15"/>
      <c r="D39" s="15"/>
      <c r="E39" s="15"/>
      <c r="F39" s="2"/>
      <c r="G39" s="2"/>
      <c r="H39" s="2"/>
      <c r="I39" s="2"/>
      <c r="J39" s="2"/>
      <c r="K39" s="2"/>
      <c r="L39" s="2"/>
      <c r="M39" s="2"/>
      <c r="N39" s="2"/>
      <c r="O39" s="2"/>
      <c r="P39" s="2"/>
      <c r="Q39" s="2"/>
      <c r="R39" s="2"/>
      <c r="S39" s="2"/>
      <c r="T39" s="2"/>
      <c r="U39" s="2"/>
      <c r="V39" s="2"/>
      <c r="W39" s="2"/>
      <c r="X39" s="2"/>
      <c r="Y39" s="2"/>
      <c r="Z39" s="2"/>
      <c r="AA39" s="2"/>
    </row>
    <row r="40" spans="1:27" ht="15.75" customHeight="1">
      <c r="A40" s="15"/>
      <c r="B40" s="15"/>
      <c r="C40" s="15"/>
      <c r="D40" s="15"/>
      <c r="E40" s="15"/>
      <c r="F40" s="2"/>
      <c r="G40" s="2"/>
      <c r="H40" s="2"/>
      <c r="I40" s="2"/>
      <c r="J40" s="2"/>
      <c r="K40" s="2"/>
      <c r="L40" s="2"/>
      <c r="M40" s="2"/>
      <c r="N40" s="2"/>
      <c r="O40" s="2"/>
      <c r="P40" s="2"/>
      <c r="Q40" s="2"/>
      <c r="R40" s="2"/>
      <c r="S40" s="2"/>
      <c r="T40" s="2"/>
      <c r="U40" s="2"/>
      <c r="V40" s="2"/>
      <c r="W40" s="2"/>
      <c r="X40" s="2"/>
      <c r="Y40" s="2"/>
      <c r="Z40" s="2"/>
      <c r="AA40" s="2"/>
    </row>
    <row r="41" spans="1:27" ht="15.75" customHeight="1">
      <c r="A41" s="15"/>
      <c r="B41" s="15"/>
      <c r="C41" s="15"/>
      <c r="D41" s="15"/>
      <c r="E41" s="15"/>
      <c r="F41" s="2"/>
      <c r="G41" s="2"/>
      <c r="H41" s="2"/>
      <c r="I41" s="2"/>
      <c r="J41" s="2"/>
      <c r="K41" s="2"/>
      <c r="L41" s="2"/>
      <c r="M41" s="2"/>
      <c r="N41" s="2"/>
      <c r="O41" s="2"/>
      <c r="P41" s="2"/>
      <c r="Q41" s="2"/>
      <c r="R41" s="2"/>
      <c r="S41" s="2"/>
      <c r="T41" s="2"/>
      <c r="U41" s="2"/>
      <c r="V41" s="2"/>
      <c r="W41" s="2"/>
      <c r="X41" s="2"/>
      <c r="Y41" s="2"/>
      <c r="Z41" s="2"/>
      <c r="AA41" s="2"/>
    </row>
    <row r="42" spans="1:27" ht="15.75" customHeight="1">
      <c r="A42" s="15"/>
      <c r="B42" s="15"/>
      <c r="C42" s="15"/>
      <c r="D42" s="15"/>
      <c r="E42" s="15"/>
      <c r="F42" s="2"/>
      <c r="G42" s="2"/>
      <c r="H42" s="2"/>
      <c r="I42" s="2"/>
      <c r="J42" s="2"/>
      <c r="K42" s="2"/>
      <c r="L42" s="2"/>
      <c r="M42" s="2"/>
      <c r="N42" s="2"/>
      <c r="O42" s="2"/>
      <c r="P42" s="2"/>
      <c r="Q42" s="2"/>
      <c r="R42" s="2"/>
      <c r="S42" s="2"/>
      <c r="T42" s="2"/>
      <c r="U42" s="2"/>
      <c r="V42" s="2"/>
      <c r="W42" s="2"/>
      <c r="X42" s="2"/>
      <c r="Y42" s="2"/>
      <c r="Z42" s="2"/>
      <c r="AA42" s="2"/>
    </row>
    <row r="43" spans="1:27" ht="15.75" customHeight="1">
      <c r="A43" s="15"/>
      <c r="B43" s="15"/>
      <c r="C43" s="15"/>
      <c r="D43" s="15"/>
      <c r="E43" s="15"/>
      <c r="F43" s="2"/>
      <c r="G43" s="2"/>
      <c r="H43" s="2"/>
      <c r="I43" s="2"/>
      <c r="J43" s="2"/>
      <c r="K43" s="2"/>
      <c r="L43" s="2"/>
      <c r="M43" s="2"/>
      <c r="N43" s="2"/>
      <c r="O43" s="2"/>
      <c r="P43" s="2"/>
      <c r="Q43" s="2"/>
      <c r="R43" s="2"/>
      <c r="S43" s="2"/>
      <c r="T43" s="2"/>
      <c r="U43" s="2"/>
      <c r="V43" s="2"/>
      <c r="W43" s="2"/>
      <c r="X43" s="2"/>
      <c r="Y43" s="2"/>
      <c r="Z43" s="2"/>
      <c r="AA43" s="2"/>
    </row>
    <row r="44" spans="1:27" ht="15.75" customHeight="1">
      <c r="A44" s="15"/>
      <c r="B44" s="15"/>
      <c r="C44" s="15"/>
      <c r="D44" s="15"/>
      <c r="E44" s="15"/>
      <c r="F44" s="2"/>
      <c r="G44" s="2"/>
      <c r="H44" s="2"/>
      <c r="I44" s="2"/>
      <c r="J44" s="2"/>
      <c r="K44" s="2"/>
      <c r="L44" s="2"/>
      <c r="M44" s="2"/>
      <c r="N44" s="2"/>
      <c r="O44" s="2"/>
      <c r="P44" s="2"/>
      <c r="Q44" s="2"/>
      <c r="R44" s="2"/>
      <c r="S44" s="2"/>
      <c r="T44" s="2"/>
      <c r="U44" s="2"/>
      <c r="V44" s="2"/>
      <c r="W44" s="2"/>
      <c r="X44" s="2"/>
      <c r="Y44" s="2"/>
      <c r="Z44" s="2"/>
      <c r="AA44" s="2"/>
    </row>
    <row r="45" spans="1:27" ht="15.75" customHeight="1">
      <c r="A45" s="15"/>
      <c r="B45" s="15"/>
      <c r="C45" s="15"/>
      <c r="D45" s="15"/>
      <c r="E45" s="15"/>
      <c r="F45" s="2"/>
      <c r="G45" s="2"/>
      <c r="H45" s="2"/>
      <c r="I45" s="2"/>
      <c r="J45" s="2"/>
      <c r="K45" s="2"/>
      <c r="L45" s="2"/>
      <c r="M45" s="2"/>
      <c r="N45" s="2"/>
      <c r="O45" s="2"/>
      <c r="P45" s="2"/>
      <c r="Q45" s="2"/>
      <c r="R45" s="2"/>
      <c r="S45" s="2"/>
      <c r="T45" s="2"/>
      <c r="U45" s="2"/>
      <c r="V45" s="2"/>
      <c r="W45" s="2"/>
      <c r="X45" s="2"/>
      <c r="Y45" s="2"/>
      <c r="Z45" s="2"/>
      <c r="AA45" s="2"/>
    </row>
    <row r="46" spans="1:27" ht="15.75" customHeight="1">
      <c r="A46" s="15"/>
      <c r="B46" s="15"/>
      <c r="C46" s="15"/>
      <c r="D46" s="15"/>
      <c r="E46" s="15"/>
      <c r="F46" s="2"/>
      <c r="G46" s="2"/>
      <c r="H46" s="2"/>
      <c r="I46" s="2"/>
      <c r="J46" s="2"/>
      <c r="K46" s="2"/>
      <c r="L46" s="2"/>
      <c r="M46" s="2"/>
      <c r="N46" s="2"/>
      <c r="O46" s="2"/>
      <c r="P46" s="2"/>
      <c r="Q46" s="2"/>
      <c r="R46" s="2"/>
      <c r="S46" s="2"/>
      <c r="T46" s="2"/>
      <c r="U46" s="2"/>
      <c r="V46" s="2"/>
      <c r="W46" s="2"/>
      <c r="X46" s="2"/>
      <c r="Y46" s="2"/>
      <c r="Z46" s="2"/>
      <c r="AA46" s="2"/>
    </row>
    <row r="47" spans="1:27" ht="15.75" customHeight="1">
      <c r="A47" s="15"/>
      <c r="B47" s="15"/>
      <c r="C47" s="15"/>
      <c r="D47" s="15"/>
      <c r="E47" s="15"/>
      <c r="F47" s="2"/>
      <c r="G47" s="2"/>
      <c r="H47" s="2"/>
      <c r="I47" s="2"/>
      <c r="J47" s="2"/>
      <c r="K47" s="2"/>
      <c r="L47" s="2"/>
      <c r="M47" s="2"/>
      <c r="N47" s="2"/>
      <c r="O47" s="2"/>
      <c r="P47" s="2"/>
      <c r="Q47" s="2"/>
      <c r="R47" s="2"/>
      <c r="S47" s="2"/>
      <c r="T47" s="2"/>
      <c r="U47" s="2"/>
      <c r="V47" s="2"/>
      <c r="W47" s="2"/>
      <c r="X47" s="2"/>
      <c r="Y47" s="2"/>
      <c r="Z47" s="2"/>
      <c r="AA47" s="2"/>
    </row>
    <row r="48" spans="1:27" ht="15.75" customHeight="1">
      <c r="A48" s="15"/>
      <c r="B48" s="15"/>
      <c r="C48" s="15"/>
      <c r="D48" s="15"/>
      <c r="E48" s="15"/>
      <c r="F48" s="2"/>
      <c r="G48" s="2"/>
      <c r="H48" s="2"/>
      <c r="I48" s="2"/>
      <c r="J48" s="2"/>
      <c r="K48" s="2"/>
      <c r="L48" s="2"/>
      <c r="M48" s="2"/>
      <c r="N48" s="2"/>
      <c r="O48" s="2"/>
      <c r="P48" s="2"/>
      <c r="Q48" s="2"/>
      <c r="R48" s="2"/>
      <c r="S48" s="2"/>
      <c r="T48" s="2"/>
      <c r="U48" s="2"/>
      <c r="V48" s="2"/>
      <c r="W48" s="2"/>
      <c r="X48" s="2"/>
      <c r="Y48" s="2"/>
      <c r="Z48" s="2"/>
      <c r="AA48" s="2"/>
    </row>
    <row r="49" spans="1:27" ht="15.75" customHeight="1">
      <c r="A49" s="15"/>
      <c r="B49" s="15"/>
      <c r="C49" s="15"/>
      <c r="D49" s="15"/>
      <c r="E49" s="15"/>
      <c r="F49" s="2"/>
      <c r="G49" s="2"/>
      <c r="H49" s="2"/>
      <c r="I49" s="2"/>
      <c r="J49" s="2"/>
      <c r="K49" s="2"/>
      <c r="L49" s="2"/>
      <c r="M49" s="2"/>
      <c r="N49" s="2"/>
      <c r="O49" s="2"/>
      <c r="P49" s="2"/>
      <c r="Q49" s="2"/>
      <c r="R49" s="2"/>
      <c r="S49" s="2"/>
      <c r="T49" s="2"/>
      <c r="U49" s="2"/>
      <c r="V49" s="2"/>
      <c r="W49" s="2"/>
      <c r="X49" s="2"/>
      <c r="Y49" s="2"/>
      <c r="Z49" s="2"/>
      <c r="AA49" s="2"/>
    </row>
    <row r="50" spans="1:27" ht="15.75" customHeight="1">
      <c r="A50" s="15"/>
      <c r="B50" s="15"/>
      <c r="C50" s="15"/>
      <c r="D50" s="15"/>
      <c r="E50" s="15"/>
      <c r="F50" s="2"/>
      <c r="G50" s="2"/>
      <c r="H50" s="2"/>
      <c r="I50" s="2"/>
      <c r="J50" s="2"/>
      <c r="K50" s="2"/>
      <c r="L50" s="2"/>
      <c r="M50" s="2"/>
      <c r="N50" s="2"/>
      <c r="O50" s="2"/>
      <c r="P50" s="2"/>
      <c r="Q50" s="2"/>
      <c r="R50" s="2"/>
      <c r="S50" s="2"/>
      <c r="T50" s="2"/>
      <c r="U50" s="2"/>
      <c r="V50" s="2"/>
      <c r="W50" s="2"/>
      <c r="X50" s="2"/>
      <c r="Y50" s="2"/>
      <c r="Z50" s="2"/>
      <c r="AA50" s="2"/>
    </row>
    <row r="51" spans="1:27" ht="15.75" customHeight="1">
      <c r="A51" s="15"/>
      <c r="B51" s="15"/>
      <c r="C51" s="15"/>
      <c r="D51" s="15"/>
      <c r="E51" s="15"/>
      <c r="F51" s="2"/>
      <c r="G51" s="2"/>
      <c r="H51" s="2"/>
      <c r="I51" s="2"/>
      <c r="J51" s="2"/>
      <c r="K51" s="2"/>
      <c r="L51" s="2"/>
      <c r="M51" s="2"/>
      <c r="N51" s="2"/>
      <c r="O51" s="2"/>
      <c r="P51" s="2"/>
      <c r="Q51" s="2"/>
      <c r="R51" s="2"/>
      <c r="S51" s="2"/>
      <c r="T51" s="2"/>
      <c r="U51" s="2"/>
      <c r="V51" s="2"/>
      <c r="W51" s="2"/>
      <c r="X51" s="2"/>
      <c r="Y51" s="2"/>
      <c r="Z51" s="2"/>
      <c r="AA51" s="2"/>
    </row>
    <row r="52" spans="1:27" ht="15.75" customHeight="1">
      <c r="A52" s="15"/>
      <c r="B52" s="15"/>
      <c r="C52" s="15"/>
      <c r="D52" s="15"/>
      <c r="E52" s="15"/>
      <c r="F52" s="2"/>
      <c r="G52" s="2"/>
      <c r="H52" s="2"/>
      <c r="I52" s="2"/>
      <c r="J52" s="2"/>
      <c r="K52" s="2"/>
      <c r="L52" s="2"/>
      <c r="M52" s="2"/>
      <c r="N52" s="2"/>
      <c r="O52" s="2"/>
      <c r="P52" s="2"/>
      <c r="Q52" s="2"/>
      <c r="R52" s="2"/>
      <c r="S52" s="2"/>
      <c r="T52" s="2"/>
      <c r="U52" s="2"/>
      <c r="V52" s="2"/>
      <c r="W52" s="2"/>
      <c r="X52" s="2"/>
      <c r="Y52" s="2"/>
      <c r="Z52" s="2"/>
      <c r="AA52" s="2"/>
    </row>
    <row r="53" spans="1:27" ht="15.75" customHeight="1">
      <c r="A53" s="15"/>
      <c r="B53" s="15"/>
      <c r="C53" s="15"/>
      <c r="D53" s="15"/>
      <c r="E53" s="15"/>
      <c r="F53" s="2"/>
      <c r="G53" s="2"/>
      <c r="H53" s="2"/>
      <c r="I53" s="2"/>
      <c r="J53" s="2"/>
      <c r="K53" s="2"/>
      <c r="L53" s="2"/>
      <c r="M53" s="2"/>
      <c r="N53" s="2"/>
      <c r="O53" s="2"/>
      <c r="P53" s="2"/>
      <c r="Q53" s="2"/>
      <c r="R53" s="2"/>
      <c r="S53" s="2"/>
      <c r="T53" s="2"/>
      <c r="U53" s="2"/>
      <c r="V53" s="2"/>
      <c r="W53" s="2"/>
      <c r="X53" s="2"/>
      <c r="Y53" s="2"/>
      <c r="Z53" s="2"/>
      <c r="AA53" s="2"/>
    </row>
    <row r="54" spans="1:27" ht="15.75" customHeight="1">
      <c r="A54" s="15"/>
      <c r="B54" s="15"/>
      <c r="C54" s="15"/>
      <c r="D54" s="15"/>
      <c r="E54" s="15"/>
      <c r="F54" s="2"/>
      <c r="G54" s="2"/>
      <c r="H54" s="2"/>
      <c r="I54" s="2"/>
      <c r="J54" s="2"/>
      <c r="K54" s="2"/>
      <c r="L54" s="2"/>
      <c r="M54" s="2"/>
      <c r="N54" s="2"/>
      <c r="O54" s="2"/>
      <c r="P54" s="2"/>
      <c r="Q54" s="2"/>
      <c r="R54" s="2"/>
      <c r="S54" s="2"/>
      <c r="T54" s="2"/>
      <c r="U54" s="2"/>
      <c r="V54" s="2"/>
      <c r="W54" s="2"/>
      <c r="X54" s="2"/>
      <c r="Y54" s="2"/>
      <c r="Z54" s="2"/>
      <c r="AA54" s="2"/>
    </row>
    <row r="55" spans="1:27" ht="15.75" customHeight="1">
      <c r="A55" s="15"/>
      <c r="B55" s="15"/>
      <c r="C55" s="15"/>
      <c r="D55" s="15"/>
      <c r="E55" s="15"/>
      <c r="F55" s="2"/>
      <c r="G55" s="2"/>
      <c r="H55" s="2"/>
      <c r="I55" s="2"/>
      <c r="J55" s="2"/>
      <c r="K55" s="2"/>
      <c r="L55" s="2"/>
      <c r="M55" s="2"/>
      <c r="N55" s="2"/>
      <c r="O55" s="2"/>
      <c r="P55" s="2"/>
      <c r="Q55" s="2"/>
      <c r="R55" s="2"/>
      <c r="S55" s="2"/>
      <c r="T55" s="2"/>
      <c r="U55" s="2"/>
      <c r="V55" s="2"/>
      <c r="W55" s="2"/>
      <c r="X55" s="2"/>
      <c r="Y55" s="2"/>
      <c r="Z55" s="2"/>
      <c r="AA55" s="2"/>
    </row>
    <row r="56" spans="1:27" ht="15.75" customHeight="1">
      <c r="A56" s="15"/>
      <c r="B56" s="15"/>
      <c r="C56" s="15"/>
      <c r="D56" s="15"/>
      <c r="E56" s="15"/>
      <c r="F56" s="2"/>
      <c r="G56" s="2"/>
      <c r="H56" s="2"/>
      <c r="I56" s="2"/>
      <c r="J56" s="2"/>
      <c r="K56" s="2"/>
      <c r="L56" s="2"/>
      <c r="M56" s="2"/>
      <c r="N56" s="2"/>
      <c r="O56" s="2"/>
      <c r="P56" s="2"/>
      <c r="Q56" s="2"/>
      <c r="R56" s="2"/>
      <c r="S56" s="2"/>
      <c r="T56" s="2"/>
      <c r="U56" s="2"/>
      <c r="V56" s="2"/>
      <c r="W56" s="2"/>
      <c r="X56" s="2"/>
      <c r="Y56" s="2"/>
      <c r="Z56" s="2"/>
      <c r="AA56" s="2"/>
    </row>
    <row r="57" spans="1:27" ht="15.75" customHeight="1">
      <c r="A57" s="15"/>
      <c r="B57" s="15"/>
      <c r="C57" s="15"/>
      <c r="D57" s="15"/>
      <c r="E57" s="15"/>
      <c r="F57" s="2"/>
      <c r="G57" s="2"/>
      <c r="H57" s="2"/>
      <c r="I57" s="2"/>
      <c r="J57" s="2"/>
      <c r="K57" s="2"/>
      <c r="L57" s="2"/>
      <c r="M57" s="2"/>
      <c r="N57" s="2"/>
      <c r="O57" s="2"/>
      <c r="P57" s="2"/>
      <c r="Q57" s="2"/>
      <c r="R57" s="2"/>
      <c r="S57" s="2"/>
      <c r="T57" s="2"/>
      <c r="U57" s="2"/>
      <c r="V57" s="2"/>
      <c r="W57" s="2"/>
      <c r="X57" s="2"/>
      <c r="Y57" s="2"/>
      <c r="Z57" s="2"/>
      <c r="AA57" s="2"/>
    </row>
    <row r="58" spans="1:27" ht="15.75" customHeight="1">
      <c r="A58" s="15"/>
      <c r="B58" s="15"/>
      <c r="C58" s="15"/>
      <c r="D58" s="15"/>
      <c r="E58" s="15"/>
      <c r="F58" s="2"/>
      <c r="G58" s="2"/>
      <c r="H58" s="2"/>
      <c r="I58" s="2"/>
      <c r="J58" s="2"/>
      <c r="K58" s="2"/>
      <c r="L58" s="2"/>
      <c r="M58" s="2"/>
      <c r="N58" s="2"/>
      <c r="O58" s="2"/>
      <c r="P58" s="2"/>
      <c r="Q58" s="2"/>
      <c r="R58" s="2"/>
      <c r="S58" s="2"/>
      <c r="T58" s="2"/>
      <c r="U58" s="2"/>
      <c r="V58" s="2"/>
      <c r="W58" s="2"/>
      <c r="X58" s="2"/>
      <c r="Y58" s="2"/>
      <c r="Z58" s="2"/>
      <c r="AA58" s="2"/>
    </row>
    <row r="59" spans="1:27" ht="15.75" customHeight="1">
      <c r="A59" s="15"/>
      <c r="B59" s="15"/>
      <c r="C59" s="15"/>
      <c r="D59" s="15"/>
      <c r="E59" s="15"/>
      <c r="F59" s="2"/>
      <c r="G59" s="2"/>
      <c r="H59" s="2"/>
      <c r="I59" s="2"/>
      <c r="J59" s="2"/>
      <c r="K59" s="2"/>
      <c r="L59" s="2"/>
      <c r="M59" s="2"/>
      <c r="N59" s="2"/>
      <c r="O59" s="2"/>
      <c r="P59" s="2"/>
      <c r="Q59" s="2"/>
      <c r="R59" s="2"/>
      <c r="S59" s="2"/>
      <c r="T59" s="2"/>
      <c r="U59" s="2"/>
      <c r="V59" s="2"/>
      <c r="W59" s="2"/>
      <c r="X59" s="2"/>
      <c r="Y59" s="2"/>
      <c r="Z59" s="2"/>
      <c r="AA59" s="2"/>
    </row>
    <row r="60" spans="1:27" ht="15.75" customHeight="1">
      <c r="A60" s="15"/>
      <c r="B60" s="15"/>
      <c r="C60" s="15"/>
      <c r="D60" s="15"/>
      <c r="E60" s="15"/>
      <c r="F60" s="2"/>
      <c r="G60" s="2"/>
      <c r="H60" s="2"/>
      <c r="I60" s="2"/>
      <c r="J60" s="2"/>
      <c r="K60" s="2"/>
      <c r="L60" s="2"/>
      <c r="M60" s="2"/>
      <c r="N60" s="2"/>
      <c r="O60" s="2"/>
      <c r="P60" s="2"/>
      <c r="Q60" s="2"/>
      <c r="R60" s="2"/>
      <c r="S60" s="2"/>
      <c r="T60" s="2"/>
      <c r="U60" s="2"/>
      <c r="V60" s="2"/>
      <c r="W60" s="2"/>
      <c r="X60" s="2"/>
      <c r="Y60" s="2"/>
      <c r="Z60" s="2"/>
      <c r="AA60" s="2"/>
    </row>
    <row r="61" spans="1:27" ht="15.75" customHeight="1">
      <c r="A61" s="15"/>
      <c r="B61" s="15"/>
      <c r="C61" s="15"/>
      <c r="D61" s="15"/>
      <c r="E61" s="15"/>
      <c r="F61" s="2"/>
      <c r="G61" s="2"/>
      <c r="H61" s="2"/>
      <c r="I61" s="2"/>
      <c r="J61" s="2"/>
      <c r="K61" s="2"/>
      <c r="L61" s="2"/>
      <c r="M61" s="2"/>
      <c r="N61" s="2"/>
      <c r="O61" s="2"/>
      <c r="P61" s="2"/>
      <c r="Q61" s="2"/>
      <c r="R61" s="2"/>
      <c r="S61" s="2"/>
      <c r="T61" s="2"/>
      <c r="U61" s="2"/>
      <c r="V61" s="2"/>
      <c r="W61" s="2"/>
      <c r="X61" s="2"/>
      <c r="Y61" s="2"/>
      <c r="Z61" s="2"/>
      <c r="AA61" s="2"/>
    </row>
    <row r="62" spans="1:27" ht="15.75" customHeight="1">
      <c r="A62" s="15"/>
      <c r="B62" s="15"/>
      <c r="C62" s="15"/>
      <c r="D62" s="15"/>
      <c r="E62" s="15"/>
      <c r="F62" s="2"/>
      <c r="G62" s="2"/>
      <c r="H62" s="2"/>
      <c r="I62" s="2"/>
      <c r="J62" s="2"/>
      <c r="K62" s="2"/>
      <c r="L62" s="2"/>
      <c r="M62" s="2"/>
      <c r="N62" s="2"/>
      <c r="O62" s="2"/>
      <c r="P62" s="2"/>
      <c r="Q62" s="2"/>
      <c r="R62" s="2"/>
      <c r="S62" s="2"/>
      <c r="T62" s="2"/>
      <c r="U62" s="2"/>
      <c r="V62" s="2"/>
      <c r="W62" s="2"/>
      <c r="X62" s="2"/>
      <c r="Y62" s="2"/>
      <c r="Z62" s="2"/>
      <c r="AA62" s="2"/>
    </row>
    <row r="63" spans="1:27" ht="15.75" customHeight="1">
      <c r="A63" s="15"/>
      <c r="B63" s="15"/>
      <c r="C63" s="15"/>
      <c r="D63" s="15"/>
      <c r="E63" s="15"/>
      <c r="F63" s="2"/>
      <c r="G63" s="2"/>
      <c r="H63" s="2"/>
      <c r="I63" s="2"/>
      <c r="J63" s="2"/>
      <c r="K63" s="2"/>
      <c r="L63" s="2"/>
      <c r="M63" s="2"/>
      <c r="N63" s="2"/>
      <c r="O63" s="2"/>
      <c r="P63" s="2"/>
      <c r="Q63" s="2"/>
      <c r="R63" s="2"/>
      <c r="S63" s="2"/>
      <c r="T63" s="2"/>
      <c r="U63" s="2"/>
      <c r="V63" s="2"/>
      <c r="W63" s="2"/>
      <c r="X63" s="2"/>
      <c r="Y63" s="2"/>
      <c r="Z63" s="2"/>
      <c r="AA63" s="2"/>
    </row>
    <row r="64" spans="1:27" ht="15.75" customHeight="1">
      <c r="A64" s="15"/>
      <c r="B64" s="15"/>
      <c r="C64" s="15"/>
      <c r="D64" s="15"/>
      <c r="E64" s="15"/>
      <c r="F64" s="2"/>
      <c r="G64" s="2"/>
      <c r="H64" s="2"/>
      <c r="I64" s="2"/>
      <c r="J64" s="2"/>
      <c r="K64" s="2"/>
      <c r="L64" s="2"/>
      <c r="M64" s="2"/>
      <c r="N64" s="2"/>
      <c r="O64" s="2"/>
      <c r="P64" s="2"/>
      <c r="Q64" s="2"/>
      <c r="R64" s="2"/>
      <c r="S64" s="2"/>
      <c r="T64" s="2"/>
      <c r="U64" s="2"/>
      <c r="V64" s="2"/>
      <c r="W64" s="2"/>
      <c r="X64" s="2"/>
      <c r="Y64" s="2"/>
      <c r="Z64" s="2"/>
      <c r="AA64" s="2"/>
    </row>
    <row r="65" spans="1:27" ht="15.75" customHeight="1">
      <c r="A65" s="15"/>
      <c r="B65" s="15"/>
      <c r="C65" s="15"/>
      <c r="D65" s="15"/>
      <c r="E65" s="15"/>
      <c r="F65" s="2"/>
      <c r="G65" s="2"/>
      <c r="H65" s="2"/>
      <c r="I65" s="2"/>
      <c r="J65" s="2"/>
      <c r="K65" s="2"/>
      <c r="L65" s="2"/>
      <c r="M65" s="2"/>
      <c r="N65" s="2"/>
      <c r="O65" s="2"/>
      <c r="P65" s="2"/>
      <c r="Q65" s="2"/>
      <c r="R65" s="2"/>
      <c r="S65" s="2"/>
      <c r="T65" s="2"/>
      <c r="U65" s="2"/>
      <c r="V65" s="2"/>
      <c r="W65" s="2"/>
      <c r="X65" s="2"/>
      <c r="Y65" s="2"/>
      <c r="Z65" s="2"/>
      <c r="AA65" s="2"/>
    </row>
    <row r="66" spans="1:27" ht="15.75" customHeight="1">
      <c r="A66" s="15"/>
      <c r="B66" s="15"/>
      <c r="C66" s="15"/>
      <c r="D66" s="15"/>
      <c r="E66" s="15"/>
      <c r="F66" s="2"/>
      <c r="G66" s="2"/>
      <c r="H66" s="2"/>
      <c r="I66" s="2"/>
      <c r="J66" s="2"/>
      <c r="K66" s="2"/>
      <c r="L66" s="2"/>
      <c r="M66" s="2"/>
      <c r="N66" s="2"/>
      <c r="O66" s="2"/>
      <c r="P66" s="2"/>
      <c r="Q66" s="2"/>
      <c r="R66" s="2"/>
      <c r="S66" s="2"/>
      <c r="T66" s="2"/>
      <c r="U66" s="2"/>
      <c r="V66" s="2"/>
      <c r="W66" s="2"/>
      <c r="X66" s="2"/>
      <c r="Y66" s="2"/>
      <c r="Z66" s="2"/>
      <c r="AA66" s="2"/>
    </row>
    <row r="67" spans="1:27" ht="15.75" customHeight="1">
      <c r="A67" s="15"/>
      <c r="B67" s="15"/>
      <c r="C67" s="15"/>
      <c r="D67" s="15"/>
      <c r="E67" s="15"/>
      <c r="F67" s="2"/>
      <c r="G67" s="2"/>
      <c r="H67" s="2"/>
      <c r="I67" s="2"/>
      <c r="J67" s="2"/>
      <c r="K67" s="2"/>
      <c r="L67" s="2"/>
      <c r="M67" s="2"/>
      <c r="N67" s="2"/>
      <c r="O67" s="2"/>
      <c r="P67" s="2"/>
      <c r="Q67" s="2"/>
      <c r="R67" s="2"/>
      <c r="S67" s="2"/>
      <c r="T67" s="2"/>
      <c r="U67" s="2"/>
      <c r="V67" s="2"/>
      <c r="W67" s="2"/>
      <c r="X67" s="2"/>
      <c r="Y67" s="2"/>
      <c r="Z67" s="2"/>
      <c r="AA67" s="2"/>
    </row>
    <row r="68" spans="1:27" ht="15.75" customHeight="1">
      <c r="A68" s="15"/>
      <c r="B68" s="15"/>
      <c r="C68" s="15"/>
      <c r="D68" s="15"/>
      <c r="E68" s="15"/>
      <c r="F68" s="2"/>
      <c r="G68" s="2"/>
      <c r="H68" s="2"/>
      <c r="I68" s="2"/>
      <c r="J68" s="2"/>
      <c r="K68" s="2"/>
      <c r="L68" s="2"/>
      <c r="M68" s="2"/>
      <c r="N68" s="2"/>
      <c r="O68" s="2"/>
      <c r="P68" s="2"/>
      <c r="Q68" s="2"/>
      <c r="R68" s="2"/>
      <c r="S68" s="2"/>
      <c r="T68" s="2"/>
      <c r="U68" s="2"/>
      <c r="V68" s="2"/>
      <c r="W68" s="2"/>
      <c r="X68" s="2"/>
      <c r="Y68" s="2"/>
      <c r="Z68" s="2"/>
      <c r="AA68" s="2"/>
    </row>
    <row r="69" spans="1:27" ht="15.75" customHeight="1">
      <c r="A69" s="15"/>
      <c r="B69" s="15"/>
      <c r="C69" s="15"/>
      <c r="D69" s="15"/>
      <c r="E69" s="15"/>
      <c r="F69" s="2"/>
      <c r="G69" s="2"/>
      <c r="H69" s="2"/>
      <c r="I69" s="2"/>
      <c r="J69" s="2"/>
      <c r="K69" s="2"/>
      <c r="L69" s="2"/>
      <c r="M69" s="2"/>
      <c r="N69" s="2"/>
      <c r="O69" s="2"/>
      <c r="P69" s="2"/>
      <c r="Q69" s="2"/>
      <c r="R69" s="2"/>
      <c r="S69" s="2"/>
      <c r="T69" s="2"/>
      <c r="U69" s="2"/>
      <c r="V69" s="2"/>
      <c r="W69" s="2"/>
      <c r="X69" s="2"/>
      <c r="Y69" s="2"/>
      <c r="Z69" s="2"/>
      <c r="AA69" s="2"/>
    </row>
    <row r="70" spans="1:27" ht="15.75" customHeight="1">
      <c r="A70" s="15"/>
      <c r="B70" s="15"/>
      <c r="C70" s="15"/>
      <c r="D70" s="15"/>
      <c r="E70" s="15"/>
      <c r="F70" s="2"/>
      <c r="G70" s="2"/>
      <c r="H70" s="2"/>
      <c r="I70" s="2"/>
      <c r="J70" s="2"/>
      <c r="K70" s="2"/>
      <c r="L70" s="2"/>
      <c r="M70" s="2"/>
      <c r="N70" s="2"/>
      <c r="O70" s="2"/>
      <c r="P70" s="2"/>
      <c r="Q70" s="2"/>
      <c r="R70" s="2"/>
      <c r="S70" s="2"/>
      <c r="T70" s="2"/>
      <c r="U70" s="2"/>
      <c r="V70" s="2"/>
      <c r="W70" s="2"/>
      <c r="X70" s="2"/>
      <c r="Y70" s="2"/>
      <c r="Z70" s="2"/>
      <c r="AA70" s="2"/>
    </row>
    <row r="71" spans="1:27" ht="15.75" customHeight="1">
      <c r="A71" s="15"/>
      <c r="B71" s="15"/>
      <c r="C71" s="15"/>
      <c r="D71" s="15"/>
      <c r="E71" s="15"/>
      <c r="F71" s="2"/>
      <c r="G71" s="2"/>
      <c r="H71" s="2"/>
      <c r="I71" s="2"/>
      <c r="J71" s="2"/>
      <c r="K71" s="2"/>
      <c r="L71" s="2"/>
      <c r="M71" s="2"/>
      <c r="N71" s="2"/>
      <c r="O71" s="2"/>
      <c r="P71" s="2"/>
      <c r="Q71" s="2"/>
      <c r="R71" s="2"/>
      <c r="S71" s="2"/>
      <c r="T71" s="2"/>
      <c r="U71" s="2"/>
      <c r="V71" s="2"/>
      <c r="W71" s="2"/>
      <c r="X71" s="2"/>
      <c r="Y71" s="2"/>
      <c r="Z71" s="2"/>
      <c r="AA71" s="2"/>
    </row>
    <row r="72" spans="1:27" ht="15.75" customHeight="1">
      <c r="A72" s="15"/>
      <c r="B72" s="15"/>
      <c r="C72" s="15"/>
      <c r="D72" s="15"/>
      <c r="E72" s="15"/>
      <c r="F72" s="2"/>
      <c r="G72" s="2"/>
      <c r="H72" s="2"/>
      <c r="I72" s="2"/>
      <c r="J72" s="2"/>
      <c r="K72" s="2"/>
      <c r="L72" s="2"/>
      <c r="M72" s="2"/>
      <c r="N72" s="2"/>
      <c r="O72" s="2"/>
      <c r="P72" s="2"/>
      <c r="Q72" s="2"/>
      <c r="R72" s="2"/>
      <c r="S72" s="2"/>
      <c r="T72" s="2"/>
      <c r="U72" s="2"/>
      <c r="V72" s="2"/>
      <c r="W72" s="2"/>
      <c r="X72" s="2"/>
      <c r="Y72" s="2"/>
      <c r="Z72" s="2"/>
      <c r="AA72" s="2"/>
    </row>
    <row r="73" spans="1:27" ht="15.75" customHeight="1">
      <c r="A73" s="15"/>
      <c r="B73" s="15"/>
      <c r="C73" s="15"/>
      <c r="D73" s="15"/>
      <c r="E73" s="15"/>
      <c r="F73" s="2"/>
      <c r="G73" s="2"/>
      <c r="H73" s="2"/>
      <c r="I73" s="2"/>
      <c r="J73" s="2"/>
      <c r="K73" s="2"/>
      <c r="L73" s="2"/>
      <c r="M73" s="2"/>
      <c r="N73" s="2"/>
      <c r="O73" s="2"/>
      <c r="P73" s="2"/>
      <c r="Q73" s="2"/>
      <c r="R73" s="2"/>
      <c r="S73" s="2"/>
      <c r="T73" s="2"/>
      <c r="U73" s="2"/>
      <c r="V73" s="2"/>
      <c r="W73" s="2"/>
      <c r="X73" s="2"/>
      <c r="Y73" s="2"/>
      <c r="Z73" s="2"/>
      <c r="AA73" s="2"/>
    </row>
    <row r="74" spans="1:27" ht="15.75" customHeight="1">
      <c r="A74" s="15"/>
      <c r="B74" s="15"/>
      <c r="C74" s="15"/>
      <c r="D74" s="15"/>
      <c r="E74" s="15"/>
      <c r="F74" s="2"/>
      <c r="G74" s="2"/>
      <c r="H74" s="2"/>
      <c r="I74" s="2"/>
      <c r="J74" s="2"/>
      <c r="K74" s="2"/>
      <c r="L74" s="2"/>
      <c r="M74" s="2"/>
      <c r="N74" s="2"/>
      <c r="O74" s="2"/>
      <c r="P74" s="2"/>
      <c r="Q74" s="2"/>
      <c r="R74" s="2"/>
      <c r="S74" s="2"/>
      <c r="T74" s="2"/>
      <c r="U74" s="2"/>
      <c r="V74" s="2"/>
      <c r="W74" s="2"/>
      <c r="X74" s="2"/>
      <c r="Y74" s="2"/>
      <c r="Z74" s="2"/>
      <c r="AA74" s="2"/>
    </row>
    <row r="75" spans="1:27" ht="15.75" customHeight="1">
      <c r="A75" s="15"/>
      <c r="B75" s="15"/>
      <c r="C75" s="15"/>
      <c r="D75" s="15"/>
      <c r="E75" s="15"/>
      <c r="F75" s="2"/>
      <c r="G75" s="2"/>
      <c r="H75" s="2"/>
      <c r="I75" s="2"/>
      <c r="J75" s="2"/>
      <c r="K75" s="2"/>
      <c r="L75" s="2"/>
      <c r="M75" s="2"/>
      <c r="N75" s="2"/>
      <c r="O75" s="2"/>
      <c r="P75" s="2"/>
      <c r="Q75" s="2"/>
      <c r="R75" s="2"/>
      <c r="S75" s="2"/>
      <c r="T75" s="2"/>
      <c r="U75" s="2"/>
      <c r="V75" s="2"/>
      <c r="W75" s="2"/>
      <c r="X75" s="2"/>
      <c r="Y75" s="2"/>
      <c r="Z75" s="2"/>
      <c r="AA75" s="2"/>
    </row>
    <row r="76" spans="1:27" ht="15.75" customHeight="1">
      <c r="A76" s="15"/>
      <c r="B76" s="15"/>
      <c r="C76" s="15"/>
      <c r="D76" s="15"/>
      <c r="E76" s="15"/>
      <c r="F76" s="2"/>
      <c r="G76" s="2"/>
      <c r="H76" s="2"/>
      <c r="I76" s="2"/>
      <c r="J76" s="2"/>
      <c r="K76" s="2"/>
      <c r="L76" s="2"/>
      <c r="M76" s="2"/>
      <c r="N76" s="2"/>
      <c r="O76" s="2"/>
      <c r="P76" s="2"/>
      <c r="Q76" s="2"/>
      <c r="R76" s="2"/>
      <c r="S76" s="2"/>
      <c r="T76" s="2"/>
      <c r="U76" s="2"/>
      <c r="V76" s="2"/>
      <c r="W76" s="2"/>
      <c r="X76" s="2"/>
      <c r="Y76" s="2"/>
      <c r="Z76" s="2"/>
      <c r="AA76" s="2"/>
    </row>
    <row r="77" spans="1:27" ht="15.75" customHeight="1">
      <c r="A77" s="15"/>
      <c r="B77" s="15"/>
      <c r="C77" s="15"/>
      <c r="D77" s="15"/>
      <c r="E77" s="15"/>
      <c r="F77" s="2"/>
      <c r="G77" s="2"/>
      <c r="H77" s="2"/>
      <c r="I77" s="2"/>
      <c r="J77" s="2"/>
      <c r="K77" s="2"/>
      <c r="L77" s="2"/>
      <c r="M77" s="2"/>
      <c r="N77" s="2"/>
      <c r="O77" s="2"/>
      <c r="P77" s="2"/>
      <c r="Q77" s="2"/>
      <c r="R77" s="2"/>
      <c r="S77" s="2"/>
      <c r="T77" s="2"/>
      <c r="U77" s="2"/>
      <c r="V77" s="2"/>
      <c r="W77" s="2"/>
      <c r="X77" s="2"/>
      <c r="Y77" s="2"/>
      <c r="Z77" s="2"/>
      <c r="AA77" s="2"/>
    </row>
    <row r="78" spans="1:27" ht="15.75" customHeight="1">
      <c r="A78" s="15"/>
      <c r="B78" s="15"/>
      <c r="C78" s="15"/>
      <c r="D78" s="15"/>
      <c r="E78" s="15"/>
      <c r="F78" s="2"/>
      <c r="G78" s="2"/>
      <c r="H78" s="2"/>
      <c r="I78" s="2"/>
      <c r="J78" s="2"/>
      <c r="K78" s="2"/>
      <c r="L78" s="2"/>
      <c r="M78" s="2"/>
      <c r="N78" s="2"/>
      <c r="O78" s="2"/>
      <c r="P78" s="2"/>
      <c r="Q78" s="2"/>
      <c r="R78" s="2"/>
      <c r="S78" s="2"/>
      <c r="T78" s="2"/>
      <c r="U78" s="2"/>
      <c r="V78" s="2"/>
      <c r="W78" s="2"/>
      <c r="X78" s="2"/>
      <c r="Y78" s="2"/>
      <c r="Z78" s="2"/>
      <c r="AA78" s="2"/>
    </row>
    <row r="79" spans="1:27" ht="15.75" customHeight="1">
      <c r="A79" s="15"/>
      <c r="B79" s="15"/>
      <c r="C79" s="15"/>
      <c r="D79" s="15"/>
      <c r="E79" s="15"/>
      <c r="F79" s="2"/>
      <c r="G79" s="2"/>
      <c r="H79" s="2"/>
      <c r="I79" s="2"/>
      <c r="J79" s="2"/>
      <c r="K79" s="2"/>
      <c r="L79" s="2"/>
      <c r="M79" s="2"/>
      <c r="N79" s="2"/>
      <c r="O79" s="2"/>
      <c r="P79" s="2"/>
      <c r="Q79" s="2"/>
      <c r="R79" s="2"/>
      <c r="S79" s="2"/>
      <c r="T79" s="2"/>
      <c r="U79" s="2"/>
      <c r="V79" s="2"/>
      <c r="W79" s="2"/>
      <c r="X79" s="2"/>
      <c r="Y79" s="2"/>
      <c r="Z79" s="2"/>
      <c r="AA79" s="2"/>
    </row>
    <row r="80" spans="1:27" ht="15.75" customHeight="1">
      <c r="A80" s="15"/>
      <c r="B80" s="15"/>
      <c r="C80" s="15"/>
      <c r="D80" s="15"/>
      <c r="E80" s="15"/>
      <c r="F80" s="2"/>
      <c r="G80" s="2"/>
      <c r="H80" s="2"/>
      <c r="I80" s="2"/>
      <c r="J80" s="2"/>
      <c r="K80" s="2"/>
      <c r="L80" s="2"/>
      <c r="M80" s="2"/>
      <c r="N80" s="2"/>
      <c r="O80" s="2"/>
      <c r="P80" s="2"/>
      <c r="Q80" s="2"/>
      <c r="R80" s="2"/>
      <c r="S80" s="2"/>
      <c r="T80" s="2"/>
      <c r="U80" s="2"/>
      <c r="V80" s="2"/>
      <c r="W80" s="2"/>
      <c r="X80" s="2"/>
      <c r="Y80" s="2"/>
      <c r="Z80" s="2"/>
      <c r="AA80" s="2"/>
    </row>
    <row r="81" spans="1:27" ht="15.75" customHeight="1">
      <c r="A81" s="15"/>
      <c r="B81" s="15"/>
      <c r="C81" s="15"/>
      <c r="D81" s="15"/>
      <c r="E81" s="15"/>
      <c r="F81" s="2"/>
      <c r="G81" s="2"/>
      <c r="H81" s="2"/>
      <c r="I81" s="2"/>
      <c r="J81" s="2"/>
      <c r="K81" s="2"/>
      <c r="L81" s="2"/>
      <c r="M81" s="2"/>
      <c r="N81" s="2"/>
      <c r="O81" s="2"/>
      <c r="P81" s="2"/>
      <c r="Q81" s="2"/>
      <c r="R81" s="2"/>
      <c r="S81" s="2"/>
      <c r="T81" s="2"/>
      <c r="U81" s="2"/>
      <c r="V81" s="2"/>
      <c r="W81" s="2"/>
      <c r="X81" s="2"/>
      <c r="Y81" s="2"/>
      <c r="Z81" s="2"/>
      <c r="AA81" s="2"/>
    </row>
    <row r="82" spans="1:27" ht="15.75" customHeight="1">
      <c r="A82" s="15"/>
      <c r="B82" s="15"/>
      <c r="C82" s="15"/>
      <c r="D82" s="15"/>
      <c r="E82" s="15"/>
      <c r="F82" s="2"/>
      <c r="G82" s="2"/>
      <c r="H82" s="2"/>
      <c r="I82" s="2"/>
      <c r="J82" s="2"/>
      <c r="K82" s="2"/>
      <c r="L82" s="2"/>
      <c r="M82" s="2"/>
      <c r="N82" s="2"/>
      <c r="O82" s="2"/>
      <c r="P82" s="2"/>
      <c r="Q82" s="2"/>
      <c r="R82" s="2"/>
      <c r="S82" s="2"/>
      <c r="T82" s="2"/>
      <c r="U82" s="2"/>
      <c r="V82" s="2"/>
      <c r="W82" s="2"/>
      <c r="X82" s="2"/>
      <c r="Y82" s="2"/>
      <c r="Z82" s="2"/>
      <c r="AA82" s="2"/>
    </row>
    <row r="83" spans="1:27" ht="15.75" customHeight="1">
      <c r="A83" s="15"/>
      <c r="B83" s="15"/>
      <c r="C83" s="15"/>
      <c r="D83" s="15"/>
      <c r="E83" s="15"/>
      <c r="F83" s="2"/>
      <c r="G83" s="2"/>
      <c r="H83" s="2"/>
      <c r="I83" s="2"/>
      <c r="J83" s="2"/>
      <c r="K83" s="2"/>
      <c r="L83" s="2"/>
      <c r="M83" s="2"/>
      <c r="N83" s="2"/>
      <c r="O83" s="2"/>
      <c r="P83" s="2"/>
      <c r="Q83" s="2"/>
      <c r="R83" s="2"/>
      <c r="S83" s="2"/>
      <c r="T83" s="2"/>
      <c r="U83" s="2"/>
      <c r="V83" s="2"/>
      <c r="W83" s="2"/>
      <c r="X83" s="2"/>
      <c r="Y83" s="2"/>
      <c r="Z83" s="2"/>
      <c r="AA83" s="2"/>
    </row>
    <row r="84" spans="1:27" ht="15.75" customHeight="1">
      <c r="A84" s="15"/>
      <c r="B84" s="15"/>
      <c r="C84" s="15"/>
      <c r="D84" s="15"/>
      <c r="E84" s="15"/>
      <c r="F84" s="2"/>
      <c r="G84" s="2"/>
      <c r="H84" s="2"/>
      <c r="I84" s="2"/>
      <c r="J84" s="2"/>
      <c r="K84" s="2"/>
      <c r="L84" s="2"/>
      <c r="M84" s="2"/>
      <c r="N84" s="2"/>
      <c r="O84" s="2"/>
      <c r="P84" s="2"/>
      <c r="Q84" s="2"/>
      <c r="R84" s="2"/>
      <c r="S84" s="2"/>
      <c r="T84" s="2"/>
      <c r="U84" s="2"/>
      <c r="V84" s="2"/>
      <c r="W84" s="2"/>
      <c r="X84" s="2"/>
      <c r="Y84" s="2"/>
      <c r="Z84" s="2"/>
      <c r="AA84" s="2"/>
    </row>
    <row r="85" spans="1:27" ht="15.75" customHeight="1">
      <c r="A85" s="15"/>
      <c r="B85" s="15"/>
      <c r="C85" s="15"/>
      <c r="D85" s="15"/>
      <c r="E85" s="15"/>
      <c r="F85" s="2"/>
      <c r="G85" s="2"/>
      <c r="H85" s="2"/>
      <c r="I85" s="2"/>
      <c r="J85" s="2"/>
      <c r="K85" s="2"/>
      <c r="L85" s="2"/>
      <c r="M85" s="2"/>
      <c r="N85" s="2"/>
      <c r="O85" s="2"/>
      <c r="P85" s="2"/>
      <c r="Q85" s="2"/>
      <c r="R85" s="2"/>
      <c r="S85" s="2"/>
      <c r="T85" s="2"/>
      <c r="U85" s="2"/>
      <c r="V85" s="2"/>
      <c r="W85" s="2"/>
      <c r="X85" s="2"/>
      <c r="Y85" s="2"/>
      <c r="Z85" s="2"/>
      <c r="AA85" s="2"/>
    </row>
    <row r="86" spans="1:27" ht="15.75" customHeight="1">
      <c r="A86" s="15"/>
      <c r="B86" s="15"/>
      <c r="C86" s="15"/>
      <c r="D86" s="15"/>
      <c r="E86" s="15"/>
      <c r="F86" s="2"/>
      <c r="G86" s="2"/>
      <c r="H86" s="2"/>
      <c r="I86" s="2"/>
      <c r="J86" s="2"/>
      <c r="K86" s="2"/>
      <c r="L86" s="2"/>
      <c r="M86" s="2"/>
      <c r="N86" s="2"/>
      <c r="O86" s="2"/>
      <c r="P86" s="2"/>
      <c r="Q86" s="2"/>
      <c r="R86" s="2"/>
      <c r="S86" s="2"/>
      <c r="T86" s="2"/>
      <c r="U86" s="2"/>
      <c r="V86" s="2"/>
      <c r="W86" s="2"/>
      <c r="X86" s="2"/>
      <c r="Y86" s="2"/>
      <c r="Z86" s="2"/>
      <c r="AA86" s="2"/>
    </row>
    <row r="87" spans="1:27" ht="15.75" customHeight="1">
      <c r="A87" s="15"/>
      <c r="B87" s="15"/>
      <c r="C87" s="15"/>
      <c r="D87" s="15"/>
      <c r="E87" s="15"/>
      <c r="F87" s="2"/>
      <c r="G87" s="2"/>
      <c r="H87" s="2"/>
      <c r="I87" s="2"/>
      <c r="J87" s="2"/>
      <c r="K87" s="2"/>
      <c r="L87" s="2"/>
      <c r="M87" s="2"/>
      <c r="N87" s="2"/>
      <c r="O87" s="2"/>
      <c r="P87" s="2"/>
      <c r="Q87" s="2"/>
      <c r="R87" s="2"/>
      <c r="S87" s="2"/>
      <c r="T87" s="2"/>
      <c r="U87" s="2"/>
      <c r="V87" s="2"/>
      <c r="W87" s="2"/>
      <c r="X87" s="2"/>
      <c r="Y87" s="2"/>
      <c r="Z87" s="2"/>
      <c r="AA87" s="2"/>
    </row>
    <row r="88" spans="1:27" ht="15.75" customHeight="1">
      <c r="A88" s="15"/>
      <c r="B88" s="15"/>
      <c r="C88" s="15"/>
      <c r="D88" s="15"/>
      <c r="E88" s="15"/>
      <c r="F88" s="2"/>
      <c r="G88" s="2"/>
      <c r="H88" s="2"/>
      <c r="I88" s="2"/>
      <c r="J88" s="2"/>
      <c r="K88" s="2"/>
      <c r="L88" s="2"/>
      <c r="M88" s="2"/>
      <c r="N88" s="2"/>
      <c r="O88" s="2"/>
      <c r="P88" s="2"/>
      <c r="Q88" s="2"/>
      <c r="R88" s="2"/>
      <c r="S88" s="2"/>
      <c r="T88" s="2"/>
      <c r="U88" s="2"/>
      <c r="V88" s="2"/>
      <c r="W88" s="2"/>
      <c r="X88" s="2"/>
      <c r="Y88" s="2"/>
      <c r="Z88" s="2"/>
      <c r="AA88" s="2"/>
    </row>
    <row r="89" spans="1:27" ht="15.75" customHeight="1">
      <c r="A89" s="15"/>
      <c r="B89" s="15"/>
      <c r="C89" s="15"/>
      <c r="D89" s="15"/>
      <c r="E89" s="15"/>
      <c r="F89" s="2"/>
      <c r="G89" s="2"/>
      <c r="H89" s="2"/>
      <c r="I89" s="2"/>
      <c r="J89" s="2"/>
      <c r="K89" s="2"/>
      <c r="L89" s="2"/>
      <c r="M89" s="2"/>
      <c r="N89" s="2"/>
      <c r="O89" s="2"/>
      <c r="P89" s="2"/>
      <c r="Q89" s="2"/>
      <c r="R89" s="2"/>
      <c r="S89" s="2"/>
      <c r="T89" s="2"/>
      <c r="U89" s="2"/>
      <c r="V89" s="2"/>
      <c r="W89" s="2"/>
      <c r="X89" s="2"/>
      <c r="Y89" s="2"/>
      <c r="Z89" s="2"/>
      <c r="AA89" s="2"/>
    </row>
    <row r="90" spans="1:27" ht="15.75" customHeight="1">
      <c r="A90" s="15"/>
      <c r="B90" s="15"/>
      <c r="C90" s="15"/>
      <c r="D90" s="15"/>
      <c r="E90" s="15"/>
      <c r="F90" s="2"/>
      <c r="G90" s="2"/>
      <c r="H90" s="2"/>
      <c r="I90" s="2"/>
      <c r="J90" s="2"/>
      <c r="K90" s="2"/>
      <c r="L90" s="2"/>
      <c r="M90" s="2"/>
      <c r="N90" s="2"/>
      <c r="O90" s="2"/>
      <c r="P90" s="2"/>
      <c r="Q90" s="2"/>
      <c r="R90" s="2"/>
      <c r="S90" s="2"/>
      <c r="T90" s="2"/>
      <c r="U90" s="2"/>
      <c r="V90" s="2"/>
      <c r="W90" s="2"/>
      <c r="X90" s="2"/>
      <c r="Y90" s="2"/>
      <c r="Z90" s="2"/>
      <c r="AA90" s="2"/>
    </row>
    <row r="91" spans="1:27" ht="15.75" customHeight="1">
      <c r="A91" s="15"/>
      <c r="B91" s="15"/>
      <c r="C91" s="15"/>
      <c r="D91" s="15"/>
      <c r="E91" s="15"/>
      <c r="F91" s="2"/>
      <c r="G91" s="2"/>
      <c r="H91" s="2"/>
      <c r="I91" s="2"/>
      <c r="J91" s="2"/>
      <c r="K91" s="2"/>
      <c r="L91" s="2"/>
      <c r="M91" s="2"/>
      <c r="N91" s="2"/>
      <c r="O91" s="2"/>
      <c r="P91" s="2"/>
      <c r="Q91" s="2"/>
      <c r="R91" s="2"/>
      <c r="S91" s="2"/>
      <c r="T91" s="2"/>
      <c r="U91" s="2"/>
      <c r="V91" s="2"/>
      <c r="W91" s="2"/>
      <c r="X91" s="2"/>
      <c r="Y91" s="2"/>
      <c r="Z91" s="2"/>
      <c r="AA91" s="2"/>
    </row>
    <row r="92" spans="1:27" ht="15.75" customHeight="1">
      <c r="A92" s="15"/>
      <c r="B92" s="15"/>
      <c r="C92" s="15"/>
      <c r="D92" s="15"/>
      <c r="E92" s="15"/>
      <c r="F92" s="2"/>
      <c r="G92" s="2"/>
      <c r="H92" s="2"/>
      <c r="I92" s="2"/>
      <c r="J92" s="2"/>
      <c r="K92" s="2"/>
      <c r="L92" s="2"/>
      <c r="M92" s="2"/>
      <c r="N92" s="2"/>
      <c r="O92" s="2"/>
      <c r="P92" s="2"/>
      <c r="Q92" s="2"/>
      <c r="R92" s="2"/>
      <c r="S92" s="2"/>
      <c r="T92" s="2"/>
      <c r="U92" s="2"/>
      <c r="V92" s="2"/>
      <c r="W92" s="2"/>
      <c r="X92" s="2"/>
      <c r="Y92" s="2"/>
      <c r="Z92" s="2"/>
      <c r="AA92" s="2"/>
    </row>
    <row r="93" spans="1:27" ht="15.75" customHeight="1">
      <c r="A93" s="15"/>
      <c r="B93" s="15"/>
      <c r="C93" s="15"/>
      <c r="D93" s="15"/>
      <c r="E93" s="15"/>
      <c r="F93" s="2"/>
      <c r="G93" s="2"/>
      <c r="H93" s="2"/>
      <c r="I93" s="2"/>
      <c r="J93" s="2"/>
      <c r="K93" s="2"/>
      <c r="L93" s="2"/>
      <c r="M93" s="2"/>
      <c r="N93" s="2"/>
      <c r="O93" s="2"/>
      <c r="P93" s="2"/>
      <c r="Q93" s="2"/>
      <c r="R93" s="2"/>
      <c r="S93" s="2"/>
      <c r="T93" s="2"/>
      <c r="U93" s="2"/>
      <c r="V93" s="2"/>
      <c r="W93" s="2"/>
      <c r="X93" s="2"/>
      <c r="Y93" s="2"/>
      <c r="Z93" s="2"/>
      <c r="AA93" s="2"/>
    </row>
    <row r="94" spans="1:27" ht="15.75" customHeight="1">
      <c r="A94" s="15"/>
      <c r="B94" s="15"/>
      <c r="C94" s="15"/>
      <c r="D94" s="15"/>
      <c r="E94" s="15"/>
      <c r="F94" s="2"/>
      <c r="G94" s="2"/>
      <c r="H94" s="2"/>
      <c r="I94" s="2"/>
      <c r="J94" s="2"/>
      <c r="K94" s="2"/>
      <c r="L94" s="2"/>
      <c r="M94" s="2"/>
      <c r="N94" s="2"/>
      <c r="O94" s="2"/>
      <c r="P94" s="2"/>
      <c r="Q94" s="2"/>
      <c r="R94" s="2"/>
      <c r="S94" s="2"/>
      <c r="T94" s="2"/>
      <c r="U94" s="2"/>
      <c r="V94" s="2"/>
      <c r="W94" s="2"/>
      <c r="X94" s="2"/>
      <c r="Y94" s="2"/>
      <c r="Z94" s="2"/>
      <c r="AA94" s="2"/>
    </row>
    <row r="95" spans="1:27" ht="15.75" customHeight="1">
      <c r="A95" s="15"/>
      <c r="B95" s="15"/>
      <c r="C95" s="15"/>
      <c r="D95" s="15"/>
      <c r="E95" s="15"/>
      <c r="F95" s="2"/>
      <c r="G95" s="2"/>
      <c r="H95" s="2"/>
      <c r="I95" s="2"/>
      <c r="J95" s="2"/>
      <c r="K95" s="2"/>
      <c r="L95" s="2"/>
      <c r="M95" s="2"/>
      <c r="N95" s="2"/>
      <c r="O95" s="2"/>
      <c r="P95" s="2"/>
      <c r="Q95" s="2"/>
      <c r="R95" s="2"/>
      <c r="S95" s="2"/>
      <c r="T95" s="2"/>
      <c r="U95" s="2"/>
      <c r="V95" s="2"/>
      <c r="W95" s="2"/>
      <c r="X95" s="2"/>
      <c r="Y95" s="2"/>
      <c r="Z95" s="2"/>
      <c r="AA95" s="2"/>
    </row>
    <row r="96" spans="1:27" ht="15.75" customHeight="1">
      <c r="A96" s="15"/>
      <c r="B96" s="15"/>
      <c r="C96" s="15"/>
      <c r="D96" s="15"/>
      <c r="E96" s="15"/>
      <c r="F96" s="2"/>
      <c r="G96" s="2"/>
      <c r="H96" s="2"/>
      <c r="I96" s="2"/>
      <c r="J96" s="2"/>
      <c r="K96" s="2"/>
      <c r="L96" s="2"/>
      <c r="M96" s="2"/>
      <c r="N96" s="2"/>
      <c r="O96" s="2"/>
      <c r="P96" s="2"/>
      <c r="Q96" s="2"/>
      <c r="R96" s="2"/>
      <c r="S96" s="2"/>
      <c r="T96" s="2"/>
      <c r="U96" s="2"/>
      <c r="V96" s="2"/>
      <c r="W96" s="2"/>
      <c r="X96" s="2"/>
      <c r="Y96" s="2"/>
      <c r="Z96" s="2"/>
      <c r="AA96" s="2"/>
    </row>
    <row r="97" spans="1:27" ht="15.75" customHeight="1">
      <c r="A97" s="15"/>
      <c r="B97" s="15"/>
      <c r="C97" s="15"/>
      <c r="D97" s="15"/>
      <c r="E97" s="15"/>
      <c r="F97" s="2"/>
      <c r="G97" s="2"/>
      <c r="H97" s="2"/>
      <c r="I97" s="2"/>
      <c r="J97" s="2"/>
      <c r="K97" s="2"/>
      <c r="L97" s="2"/>
      <c r="M97" s="2"/>
      <c r="N97" s="2"/>
      <c r="O97" s="2"/>
      <c r="P97" s="2"/>
      <c r="Q97" s="2"/>
      <c r="R97" s="2"/>
      <c r="S97" s="2"/>
      <c r="T97" s="2"/>
      <c r="U97" s="2"/>
      <c r="V97" s="2"/>
      <c r="W97" s="2"/>
      <c r="X97" s="2"/>
      <c r="Y97" s="2"/>
      <c r="Z97" s="2"/>
      <c r="AA97" s="2"/>
    </row>
    <row r="98" spans="1:27" ht="15.75" customHeight="1">
      <c r="A98" s="15"/>
      <c r="B98" s="15"/>
      <c r="C98" s="15"/>
      <c r="D98" s="15"/>
      <c r="E98" s="15"/>
      <c r="F98" s="2"/>
      <c r="G98" s="2"/>
      <c r="H98" s="2"/>
      <c r="I98" s="2"/>
      <c r="J98" s="2"/>
      <c r="K98" s="2"/>
      <c r="L98" s="2"/>
      <c r="M98" s="2"/>
      <c r="N98" s="2"/>
      <c r="O98" s="2"/>
      <c r="P98" s="2"/>
      <c r="Q98" s="2"/>
      <c r="R98" s="2"/>
      <c r="S98" s="2"/>
      <c r="T98" s="2"/>
      <c r="U98" s="2"/>
      <c r="V98" s="2"/>
      <c r="W98" s="2"/>
      <c r="X98" s="2"/>
      <c r="Y98" s="2"/>
      <c r="Z98" s="2"/>
      <c r="AA98" s="2"/>
    </row>
    <row r="99" spans="1:27" ht="15.75" customHeight="1">
      <c r="A99" s="15"/>
      <c r="B99" s="15"/>
      <c r="C99" s="15"/>
      <c r="D99" s="15"/>
      <c r="E99" s="15"/>
      <c r="F99" s="2"/>
      <c r="G99" s="2"/>
      <c r="H99" s="2"/>
      <c r="I99" s="2"/>
      <c r="J99" s="2"/>
      <c r="K99" s="2"/>
      <c r="L99" s="2"/>
      <c r="M99" s="2"/>
      <c r="N99" s="2"/>
      <c r="O99" s="2"/>
      <c r="P99" s="2"/>
      <c r="Q99" s="2"/>
      <c r="R99" s="2"/>
      <c r="S99" s="2"/>
      <c r="T99" s="2"/>
      <c r="U99" s="2"/>
      <c r="V99" s="2"/>
      <c r="W99" s="2"/>
      <c r="X99" s="2"/>
      <c r="Y99" s="2"/>
      <c r="Z99" s="2"/>
      <c r="AA99" s="2"/>
    </row>
    <row r="100" spans="1:27" ht="15.75" customHeight="1">
      <c r="A100" s="15"/>
      <c r="B100" s="15"/>
      <c r="C100" s="15"/>
      <c r="D100" s="15"/>
      <c r="E100" s="15"/>
      <c r="F100" s="2"/>
      <c r="G100" s="2"/>
      <c r="H100" s="2"/>
      <c r="I100" s="2"/>
      <c r="J100" s="2"/>
      <c r="K100" s="2"/>
      <c r="L100" s="2"/>
      <c r="M100" s="2"/>
      <c r="N100" s="2"/>
      <c r="O100" s="2"/>
      <c r="P100" s="2"/>
      <c r="Q100" s="2"/>
      <c r="R100" s="2"/>
      <c r="S100" s="2"/>
      <c r="T100" s="2"/>
      <c r="U100" s="2"/>
      <c r="V100" s="2"/>
      <c r="W100" s="2"/>
      <c r="X100" s="2"/>
      <c r="Y100" s="2"/>
      <c r="Z100" s="2"/>
      <c r="AA100" s="2"/>
    </row>
    <row r="101" spans="1:27" ht="15.75" customHeight="1">
      <c r="A101" s="15"/>
      <c r="B101" s="15"/>
      <c r="C101" s="15"/>
      <c r="D101" s="15"/>
      <c r="E101" s="15"/>
      <c r="F101" s="2"/>
      <c r="G101" s="2"/>
      <c r="H101" s="2"/>
      <c r="I101" s="2"/>
      <c r="J101" s="2"/>
      <c r="K101" s="2"/>
      <c r="L101" s="2"/>
      <c r="M101" s="2"/>
      <c r="N101" s="2"/>
      <c r="O101" s="2"/>
      <c r="P101" s="2"/>
      <c r="Q101" s="2"/>
      <c r="R101" s="2"/>
      <c r="S101" s="2"/>
      <c r="T101" s="2"/>
      <c r="U101" s="2"/>
      <c r="V101" s="2"/>
      <c r="W101" s="2"/>
      <c r="X101" s="2"/>
      <c r="Y101" s="2"/>
      <c r="Z101" s="2"/>
      <c r="AA101" s="2"/>
    </row>
    <row r="102" spans="1:27" ht="15.75" customHeight="1">
      <c r="A102" s="15"/>
      <c r="B102" s="15"/>
      <c r="C102" s="15"/>
      <c r="D102" s="15"/>
      <c r="E102" s="15"/>
      <c r="F102" s="2"/>
      <c r="G102" s="2"/>
      <c r="H102" s="2"/>
      <c r="I102" s="2"/>
      <c r="J102" s="2"/>
      <c r="K102" s="2"/>
      <c r="L102" s="2"/>
      <c r="M102" s="2"/>
      <c r="N102" s="2"/>
      <c r="O102" s="2"/>
      <c r="P102" s="2"/>
      <c r="Q102" s="2"/>
      <c r="R102" s="2"/>
      <c r="S102" s="2"/>
      <c r="T102" s="2"/>
      <c r="U102" s="2"/>
      <c r="V102" s="2"/>
      <c r="W102" s="2"/>
      <c r="X102" s="2"/>
      <c r="Y102" s="2"/>
      <c r="Z102" s="2"/>
      <c r="AA102" s="2"/>
    </row>
    <row r="103" spans="1:27" ht="15.75" customHeight="1">
      <c r="A103" s="15"/>
      <c r="B103" s="15"/>
      <c r="C103" s="15"/>
      <c r="D103" s="15"/>
      <c r="E103" s="15"/>
      <c r="F103" s="2"/>
      <c r="G103" s="2"/>
      <c r="H103" s="2"/>
      <c r="I103" s="2"/>
      <c r="J103" s="2"/>
      <c r="K103" s="2"/>
      <c r="L103" s="2"/>
      <c r="M103" s="2"/>
      <c r="N103" s="2"/>
      <c r="O103" s="2"/>
      <c r="P103" s="2"/>
      <c r="Q103" s="2"/>
      <c r="R103" s="2"/>
      <c r="S103" s="2"/>
      <c r="T103" s="2"/>
      <c r="U103" s="2"/>
      <c r="V103" s="2"/>
      <c r="W103" s="2"/>
      <c r="X103" s="2"/>
      <c r="Y103" s="2"/>
      <c r="Z103" s="2"/>
      <c r="AA103" s="2"/>
    </row>
    <row r="104" spans="1:27" ht="15.75" customHeight="1">
      <c r="A104" s="15"/>
      <c r="B104" s="15"/>
      <c r="C104" s="15"/>
      <c r="D104" s="15"/>
      <c r="E104" s="15"/>
      <c r="F104" s="2"/>
      <c r="G104" s="2"/>
      <c r="H104" s="2"/>
      <c r="I104" s="2"/>
      <c r="J104" s="2"/>
      <c r="K104" s="2"/>
      <c r="L104" s="2"/>
      <c r="M104" s="2"/>
      <c r="N104" s="2"/>
      <c r="O104" s="2"/>
      <c r="P104" s="2"/>
      <c r="Q104" s="2"/>
      <c r="R104" s="2"/>
      <c r="S104" s="2"/>
      <c r="T104" s="2"/>
      <c r="U104" s="2"/>
      <c r="V104" s="2"/>
      <c r="W104" s="2"/>
      <c r="X104" s="2"/>
      <c r="Y104" s="2"/>
      <c r="Z104" s="2"/>
      <c r="AA104" s="2"/>
    </row>
    <row r="105" spans="1:27" ht="15.75" customHeight="1">
      <c r="A105" s="15"/>
      <c r="B105" s="15"/>
      <c r="C105" s="15"/>
      <c r="D105" s="15"/>
      <c r="E105" s="15"/>
      <c r="F105" s="2"/>
      <c r="G105" s="2"/>
      <c r="H105" s="2"/>
      <c r="I105" s="2"/>
      <c r="J105" s="2"/>
      <c r="K105" s="2"/>
      <c r="L105" s="2"/>
      <c r="M105" s="2"/>
      <c r="N105" s="2"/>
      <c r="O105" s="2"/>
      <c r="P105" s="2"/>
      <c r="Q105" s="2"/>
      <c r="R105" s="2"/>
      <c r="S105" s="2"/>
      <c r="T105" s="2"/>
      <c r="U105" s="2"/>
      <c r="V105" s="2"/>
      <c r="W105" s="2"/>
      <c r="X105" s="2"/>
      <c r="Y105" s="2"/>
      <c r="Z105" s="2"/>
      <c r="AA105" s="2"/>
    </row>
    <row r="106" spans="1:27" ht="15.75" customHeight="1">
      <c r="A106" s="15"/>
      <c r="B106" s="15"/>
      <c r="C106" s="15"/>
      <c r="D106" s="15"/>
      <c r="E106" s="15"/>
      <c r="F106" s="2"/>
      <c r="G106" s="2"/>
      <c r="H106" s="2"/>
      <c r="I106" s="2"/>
      <c r="J106" s="2"/>
      <c r="K106" s="2"/>
      <c r="L106" s="2"/>
      <c r="M106" s="2"/>
      <c r="N106" s="2"/>
      <c r="O106" s="2"/>
      <c r="P106" s="2"/>
      <c r="Q106" s="2"/>
      <c r="R106" s="2"/>
      <c r="S106" s="2"/>
      <c r="T106" s="2"/>
      <c r="U106" s="2"/>
      <c r="V106" s="2"/>
      <c r="W106" s="2"/>
      <c r="X106" s="2"/>
      <c r="Y106" s="2"/>
      <c r="Z106" s="2"/>
      <c r="AA106" s="2"/>
    </row>
    <row r="107" spans="1:27" ht="15.75" customHeight="1">
      <c r="A107" s="15"/>
      <c r="B107" s="15"/>
      <c r="C107" s="15"/>
      <c r="D107" s="15"/>
      <c r="E107" s="15"/>
      <c r="F107" s="2"/>
      <c r="G107" s="2"/>
      <c r="H107" s="2"/>
      <c r="I107" s="2"/>
      <c r="J107" s="2"/>
      <c r="K107" s="2"/>
      <c r="L107" s="2"/>
      <c r="M107" s="2"/>
      <c r="N107" s="2"/>
      <c r="O107" s="2"/>
      <c r="P107" s="2"/>
      <c r="Q107" s="2"/>
      <c r="R107" s="2"/>
      <c r="S107" s="2"/>
      <c r="T107" s="2"/>
      <c r="U107" s="2"/>
      <c r="V107" s="2"/>
      <c r="W107" s="2"/>
      <c r="X107" s="2"/>
      <c r="Y107" s="2"/>
      <c r="Z107" s="2"/>
      <c r="AA107" s="2"/>
    </row>
    <row r="108" spans="1:27" ht="15.75" customHeight="1">
      <c r="A108" s="15"/>
      <c r="B108" s="15"/>
      <c r="C108" s="15"/>
      <c r="D108" s="15"/>
      <c r="E108" s="15"/>
      <c r="F108" s="2"/>
      <c r="G108" s="2"/>
      <c r="H108" s="2"/>
      <c r="I108" s="2"/>
      <c r="J108" s="2"/>
      <c r="K108" s="2"/>
      <c r="L108" s="2"/>
      <c r="M108" s="2"/>
      <c r="N108" s="2"/>
      <c r="O108" s="2"/>
      <c r="P108" s="2"/>
      <c r="Q108" s="2"/>
      <c r="R108" s="2"/>
      <c r="S108" s="2"/>
      <c r="T108" s="2"/>
      <c r="U108" s="2"/>
      <c r="V108" s="2"/>
      <c r="W108" s="2"/>
      <c r="X108" s="2"/>
      <c r="Y108" s="2"/>
      <c r="Z108" s="2"/>
      <c r="AA108" s="2"/>
    </row>
    <row r="109" spans="1:27" ht="15.75" customHeight="1">
      <c r="A109" s="15"/>
      <c r="B109" s="15"/>
      <c r="C109" s="15"/>
      <c r="D109" s="15"/>
      <c r="E109" s="15"/>
      <c r="F109" s="2"/>
      <c r="G109" s="2"/>
      <c r="H109" s="2"/>
      <c r="I109" s="2"/>
      <c r="J109" s="2"/>
      <c r="K109" s="2"/>
      <c r="L109" s="2"/>
      <c r="M109" s="2"/>
      <c r="N109" s="2"/>
      <c r="O109" s="2"/>
      <c r="P109" s="2"/>
      <c r="Q109" s="2"/>
      <c r="R109" s="2"/>
      <c r="S109" s="2"/>
      <c r="T109" s="2"/>
      <c r="U109" s="2"/>
      <c r="V109" s="2"/>
      <c r="W109" s="2"/>
      <c r="X109" s="2"/>
      <c r="Y109" s="2"/>
      <c r="Z109" s="2"/>
      <c r="AA109" s="2"/>
    </row>
    <row r="110" spans="1:27" ht="15.75" customHeight="1">
      <c r="A110" s="15"/>
      <c r="B110" s="15"/>
      <c r="C110" s="15"/>
      <c r="D110" s="15"/>
      <c r="E110" s="15"/>
      <c r="F110" s="2"/>
      <c r="G110" s="2"/>
      <c r="H110" s="2"/>
      <c r="I110" s="2"/>
      <c r="J110" s="2"/>
      <c r="K110" s="2"/>
      <c r="L110" s="2"/>
      <c r="M110" s="2"/>
      <c r="N110" s="2"/>
      <c r="O110" s="2"/>
      <c r="P110" s="2"/>
      <c r="Q110" s="2"/>
      <c r="R110" s="2"/>
      <c r="S110" s="2"/>
      <c r="T110" s="2"/>
      <c r="U110" s="2"/>
      <c r="V110" s="2"/>
      <c r="W110" s="2"/>
      <c r="X110" s="2"/>
      <c r="Y110" s="2"/>
      <c r="Z110" s="2"/>
      <c r="AA110" s="2"/>
    </row>
    <row r="111" spans="1:27" ht="15.75" customHeight="1">
      <c r="A111" s="15"/>
      <c r="B111" s="15"/>
      <c r="C111" s="15"/>
      <c r="D111" s="15"/>
      <c r="E111" s="15"/>
      <c r="F111" s="2"/>
      <c r="G111" s="2"/>
      <c r="H111" s="2"/>
      <c r="I111" s="2"/>
      <c r="J111" s="2"/>
      <c r="K111" s="2"/>
      <c r="L111" s="2"/>
      <c r="M111" s="2"/>
      <c r="N111" s="2"/>
      <c r="O111" s="2"/>
      <c r="P111" s="2"/>
      <c r="Q111" s="2"/>
      <c r="R111" s="2"/>
      <c r="S111" s="2"/>
      <c r="T111" s="2"/>
      <c r="U111" s="2"/>
      <c r="V111" s="2"/>
      <c r="W111" s="2"/>
      <c r="X111" s="2"/>
      <c r="Y111" s="2"/>
      <c r="Z111" s="2"/>
      <c r="AA111" s="2"/>
    </row>
    <row r="112" spans="1:27" ht="15.75" customHeight="1">
      <c r="A112" s="15"/>
      <c r="B112" s="15"/>
      <c r="C112" s="15"/>
      <c r="D112" s="15"/>
      <c r="E112" s="15"/>
      <c r="F112" s="2"/>
      <c r="G112" s="2"/>
      <c r="H112" s="2"/>
      <c r="I112" s="2"/>
      <c r="J112" s="2"/>
      <c r="K112" s="2"/>
      <c r="L112" s="2"/>
      <c r="M112" s="2"/>
      <c r="N112" s="2"/>
      <c r="O112" s="2"/>
      <c r="P112" s="2"/>
      <c r="Q112" s="2"/>
      <c r="R112" s="2"/>
      <c r="S112" s="2"/>
      <c r="T112" s="2"/>
      <c r="U112" s="2"/>
      <c r="V112" s="2"/>
      <c r="W112" s="2"/>
      <c r="X112" s="2"/>
      <c r="Y112" s="2"/>
      <c r="Z112" s="2"/>
      <c r="AA112" s="2"/>
    </row>
    <row r="113" spans="1:27" ht="15.75" customHeight="1">
      <c r="A113" s="15"/>
      <c r="B113" s="15"/>
      <c r="C113" s="15"/>
      <c r="D113" s="15"/>
      <c r="E113" s="15"/>
      <c r="F113" s="2"/>
      <c r="G113" s="2"/>
      <c r="H113" s="2"/>
      <c r="I113" s="2"/>
      <c r="J113" s="2"/>
      <c r="K113" s="2"/>
      <c r="L113" s="2"/>
      <c r="M113" s="2"/>
      <c r="N113" s="2"/>
      <c r="O113" s="2"/>
      <c r="P113" s="2"/>
      <c r="Q113" s="2"/>
      <c r="R113" s="2"/>
      <c r="S113" s="2"/>
      <c r="T113" s="2"/>
      <c r="U113" s="2"/>
      <c r="V113" s="2"/>
      <c r="W113" s="2"/>
      <c r="X113" s="2"/>
      <c r="Y113" s="2"/>
      <c r="Z113" s="2"/>
      <c r="AA113" s="2"/>
    </row>
    <row r="114" spans="1:27" ht="15.75" customHeight="1">
      <c r="A114" s="15"/>
      <c r="B114" s="15"/>
      <c r="C114" s="15"/>
      <c r="D114" s="15"/>
      <c r="E114" s="15"/>
      <c r="F114" s="2"/>
      <c r="G114" s="2"/>
      <c r="H114" s="2"/>
      <c r="I114" s="2"/>
      <c r="J114" s="2"/>
      <c r="K114" s="2"/>
      <c r="L114" s="2"/>
      <c r="M114" s="2"/>
      <c r="N114" s="2"/>
      <c r="O114" s="2"/>
      <c r="P114" s="2"/>
      <c r="Q114" s="2"/>
      <c r="R114" s="2"/>
      <c r="S114" s="2"/>
      <c r="T114" s="2"/>
      <c r="U114" s="2"/>
      <c r="V114" s="2"/>
      <c r="W114" s="2"/>
      <c r="X114" s="2"/>
      <c r="Y114" s="2"/>
      <c r="Z114" s="2"/>
      <c r="AA114" s="2"/>
    </row>
    <row r="115" spans="1:27" ht="15.75" customHeight="1">
      <c r="A115" s="15"/>
      <c r="B115" s="15"/>
      <c r="C115" s="15"/>
      <c r="D115" s="15"/>
      <c r="E115" s="15"/>
      <c r="F115" s="2"/>
      <c r="G115" s="2"/>
      <c r="H115" s="2"/>
      <c r="I115" s="2"/>
      <c r="J115" s="2"/>
      <c r="K115" s="2"/>
      <c r="L115" s="2"/>
      <c r="M115" s="2"/>
      <c r="N115" s="2"/>
      <c r="O115" s="2"/>
      <c r="P115" s="2"/>
      <c r="Q115" s="2"/>
      <c r="R115" s="2"/>
      <c r="S115" s="2"/>
      <c r="T115" s="2"/>
      <c r="U115" s="2"/>
      <c r="V115" s="2"/>
      <c r="W115" s="2"/>
      <c r="X115" s="2"/>
      <c r="Y115" s="2"/>
      <c r="Z115" s="2"/>
      <c r="AA115" s="2"/>
    </row>
    <row r="116" spans="1:27" ht="15.75" customHeight="1">
      <c r="A116" s="15"/>
      <c r="B116" s="15"/>
      <c r="C116" s="15"/>
      <c r="D116" s="15"/>
      <c r="E116" s="15"/>
      <c r="F116" s="2"/>
      <c r="G116" s="2"/>
      <c r="H116" s="2"/>
      <c r="I116" s="2"/>
      <c r="J116" s="2"/>
      <c r="K116" s="2"/>
      <c r="L116" s="2"/>
      <c r="M116" s="2"/>
      <c r="N116" s="2"/>
      <c r="O116" s="2"/>
      <c r="P116" s="2"/>
      <c r="Q116" s="2"/>
      <c r="R116" s="2"/>
      <c r="S116" s="2"/>
      <c r="T116" s="2"/>
      <c r="U116" s="2"/>
      <c r="V116" s="2"/>
      <c r="W116" s="2"/>
      <c r="X116" s="2"/>
      <c r="Y116" s="2"/>
      <c r="Z116" s="2"/>
      <c r="AA116" s="2"/>
    </row>
    <row r="117" spans="1:27" ht="15.75" customHeight="1">
      <c r="A117" s="15"/>
      <c r="B117" s="15"/>
      <c r="C117" s="15"/>
      <c r="D117" s="15"/>
      <c r="E117" s="15"/>
      <c r="F117" s="2"/>
      <c r="G117" s="2"/>
      <c r="H117" s="2"/>
      <c r="I117" s="2"/>
      <c r="J117" s="2"/>
      <c r="K117" s="2"/>
      <c r="L117" s="2"/>
      <c r="M117" s="2"/>
      <c r="N117" s="2"/>
      <c r="O117" s="2"/>
      <c r="P117" s="2"/>
      <c r="Q117" s="2"/>
      <c r="R117" s="2"/>
      <c r="S117" s="2"/>
      <c r="T117" s="2"/>
      <c r="U117" s="2"/>
      <c r="V117" s="2"/>
      <c r="W117" s="2"/>
      <c r="X117" s="2"/>
      <c r="Y117" s="2"/>
      <c r="Z117" s="2"/>
      <c r="AA117" s="2"/>
    </row>
    <row r="118" spans="1:27" ht="15.75" customHeight="1">
      <c r="A118" s="15"/>
      <c r="B118" s="15"/>
      <c r="C118" s="15"/>
      <c r="D118" s="15"/>
      <c r="E118" s="15"/>
      <c r="F118" s="2"/>
      <c r="G118" s="2"/>
      <c r="H118" s="2"/>
      <c r="I118" s="2"/>
      <c r="J118" s="2"/>
      <c r="K118" s="2"/>
      <c r="L118" s="2"/>
      <c r="M118" s="2"/>
      <c r="N118" s="2"/>
      <c r="O118" s="2"/>
      <c r="P118" s="2"/>
      <c r="Q118" s="2"/>
      <c r="R118" s="2"/>
      <c r="S118" s="2"/>
      <c r="T118" s="2"/>
      <c r="U118" s="2"/>
      <c r="V118" s="2"/>
      <c r="W118" s="2"/>
      <c r="X118" s="2"/>
      <c r="Y118" s="2"/>
      <c r="Z118" s="2"/>
      <c r="AA118" s="2"/>
    </row>
    <row r="119" spans="1:27" ht="15.75" customHeight="1">
      <c r="A119" s="15"/>
      <c r="B119" s="15"/>
      <c r="C119" s="15"/>
      <c r="D119" s="15"/>
      <c r="E119" s="15"/>
      <c r="F119" s="2"/>
      <c r="G119" s="2"/>
      <c r="H119" s="2"/>
      <c r="I119" s="2"/>
      <c r="J119" s="2"/>
      <c r="K119" s="2"/>
      <c r="L119" s="2"/>
      <c r="M119" s="2"/>
      <c r="N119" s="2"/>
      <c r="O119" s="2"/>
      <c r="P119" s="2"/>
      <c r="Q119" s="2"/>
      <c r="R119" s="2"/>
      <c r="S119" s="2"/>
      <c r="T119" s="2"/>
      <c r="U119" s="2"/>
      <c r="V119" s="2"/>
      <c r="W119" s="2"/>
      <c r="X119" s="2"/>
      <c r="Y119" s="2"/>
      <c r="Z119" s="2"/>
      <c r="AA119" s="2"/>
    </row>
    <row r="120" spans="1:27" ht="15.75" customHeight="1">
      <c r="A120" s="15"/>
      <c r="B120" s="16"/>
      <c r="C120" s="16"/>
      <c r="D120" s="16"/>
      <c r="E120" s="16"/>
      <c r="F120" s="17"/>
      <c r="G120" s="17"/>
      <c r="H120" s="17"/>
      <c r="I120" s="2"/>
      <c r="J120" s="2"/>
      <c r="K120" s="2"/>
      <c r="L120" s="2"/>
      <c r="M120" s="2"/>
      <c r="N120" s="2"/>
      <c r="O120" s="2"/>
      <c r="P120" s="2"/>
      <c r="Q120" s="2"/>
      <c r="R120" s="2"/>
      <c r="S120" s="2"/>
      <c r="T120" s="2"/>
      <c r="U120" s="2"/>
      <c r="V120" s="2"/>
      <c r="W120" s="2"/>
      <c r="X120" s="2"/>
      <c r="Y120" s="2"/>
      <c r="Z120" s="2"/>
      <c r="AA120" s="2"/>
    </row>
    <row r="121" spans="1:27" ht="15.75" customHeight="1">
      <c r="A121" s="15"/>
      <c r="B121" s="16"/>
      <c r="C121" s="16"/>
      <c r="D121" s="16"/>
      <c r="E121" s="16"/>
      <c r="F121" s="17"/>
      <c r="G121" s="17"/>
      <c r="H121" s="17"/>
      <c r="I121" s="2"/>
      <c r="J121" s="2"/>
      <c r="K121" s="2"/>
      <c r="L121" s="2"/>
      <c r="M121" s="2"/>
      <c r="N121" s="2"/>
      <c r="O121" s="2"/>
      <c r="P121" s="2"/>
      <c r="Q121" s="2"/>
      <c r="R121" s="2"/>
      <c r="S121" s="2"/>
      <c r="T121" s="2"/>
      <c r="U121" s="2"/>
      <c r="V121" s="2"/>
      <c r="W121" s="2"/>
      <c r="X121" s="2"/>
      <c r="Y121" s="2"/>
      <c r="Z121" s="2"/>
      <c r="AA121" s="2"/>
    </row>
    <row r="122" spans="1:27" ht="15.75" customHeight="1">
      <c r="A122" s="15"/>
      <c r="B122" s="16"/>
      <c r="C122" s="16"/>
      <c r="D122" s="16"/>
      <c r="E122" s="16"/>
      <c r="F122" s="17"/>
      <c r="G122" s="17"/>
      <c r="H122" s="17"/>
      <c r="I122" s="2"/>
      <c r="J122" s="2"/>
      <c r="K122" s="2"/>
      <c r="L122" s="2"/>
      <c r="M122" s="2"/>
      <c r="N122" s="2"/>
      <c r="O122" s="2"/>
      <c r="P122" s="2"/>
      <c r="Q122" s="2"/>
      <c r="R122" s="2"/>
      <c r="S122" s="2"/>
      <c r="T122" s="2"/>
      <c r="U122" s="2"/>
      <c r="V122" s="2"/>
      <c r="W122" s="2"/>
      <c r="X122" s="2"/>
      <c r="Y122" s="2"/>
      <c r="Z122" s="2"/>
      <c r="AA122" s="2"/>
    </row>
    <row r="123" spans="1:27" ht="15.75" customHeight="1">
      <c r="A123" s="15"/>
      <c r="B123" s="16"/>
      <c r="C123" s="16"/>
      <c r="D123" s="16"/>
      <c r="E123" s="16"/>
      <c r="F123" s="17"/>
      <c r="G123" s="17"/>
      <c r="H123" s="17"/>
      <c r="I123" s="2"/>
      <c r="J123" s="2"/>
      <c r="K123" s="2"/>
      <c r="L123" s="2"/>
      <c r="M123" s="2"/>
      <c r="N123" s="2"/>
      <c r="O123" s="2"/>
      <c r="P123" s="2"/>
      <c r="Q123" s="2"/>
      <c r="R123" s="2"/>
      <c r="S123" s="2"/>
      <c r="T123" s="2"/>
      <c r="U123" s="2"/>
      <c r="V123" s="2"/>
      <c r="W123" s="2"/>
      <c r="X123" s="2"/>
      <c r="Y123" s="2"/>
      <c r="Z123" s="2"/>
      <c r="AA123" s="2"/>
    </row>
    <row r="124" spans="1:27" ht="15.75" customHeight="1">
      <c r="A124" s="15"/>
      <c r="B124" s="16"/>
      <c r="C124" s="16"/>
      <c r="D124" s="16"/>
      <c r="E124" s="16"/>
      <c r="F124" s="17"/>
      <c r="G124" s="17"/>
      <c r="H124" s="17"/>
      <c r="I124" s="2"/>
      <c r="J124" s="2"/>
      <c r="K124" s="2"/>
      <c r="L124" s="2"/>
      <c r="M124" s="2"/>
      <c r="N124" s="2"/>
      <c r="O124" s="2"/>
      <c r="P124" s="2"/>
      <c r="Q124" s="2"/>
      <c r="R124" s="2"/>
      <c r="S124" s="2"/>
      <c r="T124" s="2"/>
      <c r="U124" s="2"/>
      <c r="V124" s="2"/>
      <c r="W124" s="2"/>
      <c r="X124" s="2"/>
      <c r="Y124" s="2"/>
      <c r="Z124" s="2"/>
      <c r="AA124" s="2"/>
    </row>
    <row r="125" spans="1:27" ht="15.75" customHeight="1">
      <c r="A125" s="15"/>
      <c r="B125" s="16"/>
      <c r="C125" s="16"/>
      <c r="D125" s="16"/>
      <c r="E125" s="16"/>
      <c r="F125" s="17"/>
      <c r="G125" s="17"/>
      <c r="H125" s="17"/>
      <c r="I125" s="2"/>
      <c r="J125" s="2"/>
      <c r="K125" s="2"/>
      <c r="L125" s="2"/>
      <c r="M125" s="2"/>
      <c r="N125" s="2"/>
      <c r="O125" s="2"/>
      <c r="P125" s="2"/>
      <c r="Q125" s="2"/>
      <c r="R125" s="2"/>
      <c r="S125" s="2"/>
      <c r="T125" s="2"/>
      <c r="U125" s="2"/>
      <c r="V125" s="2"/>
      <c r="W125" s="2"/>
      <c r="X125" s="2"/>
      <c r="Y125" s="2"/>
      <c r="Z125" s="2"/>
      <c r="AA125" s="2"/>
    </row>
    <row r="126" spans="1:27" ht="15.75" customHeight="1">
      <c r="A126" s="15"/>
      <c r="B126" s="16"/>
      <c r="C126" s="16"/>
      <c r="D126" s="16"/>
      <c r="E126" s="16"/>
      <c r="F126" s="17"/>
      <c r="G126" s="17"/>
      <c r="H126" s="17"/>
      <c r="I126" s="2"/>
      <c r="J126" s="2"/>
      <c r="K126" s="2"/>
      <c r="L126" s="2"/>
      <c r="M126" s="2"/>
      <c r="N126" s="2"/>
      <c r="O126" s="2"/>
      <c r="P126" s="2"/>
      <c r="Q126" s="2"/>
      <c r="R126" s="2"/>
      <c r="S126" s="2"/>
      <c r="T126" s="2"/>
      <c r="U126" s="2"/>
      <c r="V126" s="2"/>
      <c r="W126" s="2"/>
      <c r="X126" s="2"/>
      <c r="Y126" s="2"/>
      <c r="Z126" s="2"/>
      <c r="AA126" s="2"/>
    </row>
    <row r="127" spans="1:27" ht="15.75" customHeight="1">
      <c r="A127" s="15"/>
      <c r="B127" s="16"/>
      <c r="C127" s="16"/>
      <c r="D127" s="16"/>
      <c r="E127" s="16"/>
      <c r="F127" s="17"/>
      <c r="G127" s="17"/>
      <c r="H127" s="17"/>
      <c r="I127" s="2"/>
      <c r="J127" s="2"/>
      <c r="K127" s="2"/>
      <c r="L127" s="2"/>
      <c r="M127" s="2"/>
      <c r="N127" s="2"/>
      <c r="O127" s="2"/>
      <c r="P127" s="2"/>
      <c r="Q127" s="2"/>
      <c r="R127" s="2"/>
      <c r="S127" s="2"/>
      <c r="T127" s="2"/>
      <c r="U127" s="2"/>
      <c r="V127" s="2"/>
      <c r="W127" s="2"/>
      <c r="X127" s="2"/>
      <c r="Y127" s="2"/>
      <c r="Z127" s="2"/>
      <c r="AA127" s="2"/>
    </row>
    <row r="128" spans="1:27" ht="15.75" customHeight="1">
      <c r="A128" s="15"/>
      <c r="B128" s="16"/>
      <c r="C128" s="16"/>
      <c r="D128" s="16"/>
      <c r="E128" s="16"/>
      <c r="F128" s="17"/>
      <c r="G128" s="17"/>
      <c r="H128" s="17"/>
      <c r="I128" s="2"/>
      <c r="J128" s="2"/>
      <c r="K128" s="2"/>
      <c r="L128" s="2"/>
      <c r="M128" s="2"/>
      <c r="N128" s="2"/>
      <c r="O128" s="2"/>
      <c r="P128" s="2"/>
      <c r="Q128" s="2"/>
      <c r="R128" s="2"/>
      <c r="S128" s="2"/>
      <c r="T128" s="2"/>
      <c r="U128" s="2"/>
      <c r="V128" s="2"/>
      <c r="W128" s="2"/>
      <c r="X128" s="2"/>
      <c r="Y128" s="2"/>
      <c r="Z128" s="2"/>
      <c r="AA128" s="2"/>
    </row>
    <row r="129" spans="1:27" ht="15.75" customHeight="1">
      <c r="A129" s="15"/>
      <c r="B129" s="16"/>
      <c r="C129" s="16"/>
      <c r="D129" s="16"/>
      <c r="E129" s="16"/>
      <c r="F129" s="17"/>
      <c r="G129" s="17"/>
      <c r="H129" s="17"/>
      <c r="I129" s="2"/>
      <c r="J129" s="2"/>
      <c r="K129" s="2"/>
      <c r="L129" s="2"/>
      <c r="M129" s="2"/>
      <c r="N129" s="2"/>
      <c r="O129" s="2"/>
      <c r="P129" s="2"/>
      <c r="Q129" s="2"/>
      <c r="R129" s="2"/>
      <c r="S129" s="2"/>
      <c r="T129" s="2"/>
      <c r="U129" s="2"/>
      <c r="V129" s="2"/>
      <c r="W129" s="2"/>
      <c r="X129" s="2"/>
      <c r="Y129" s="2"/>
      <c r="Z129" s="2"/>
      <c r="AA129" s="2"/>
    </row>
    <row r="130" spans="1:27" ht="15.75" customHeight="1">
      <c r="A130" s="15"/>
      <c r="B130" s="16"/>
      <c r="C130" s="16"/>
      <c r="D130" s="16"/>
      <c r="E130" s="16"/>
      <c r="F130" s="17"/>
      <c r="G130" s="17"/>
      <c r="H130" s="17"/>
      <c r="I130" s="2"/>
      <c r="J130" s="2"/>
      <c r="K130" s="2"/>
      <c r="L130" s="2"/>
      <c r="M130" s="2"/>
      <c r="N130" s="2"/>
      <c r="O130" s="2"/>
      <c r="P130" s="2"/>
      <c r="Q130" s="2"/>
      <c r="R130" s="2"/>
      <c r="S130" s="2"/>
      <c r="T130" s="2"/>
      <c r="U130" s="2"/>
      <c r="V130" s="2"/>
      <c r="W130" s="2"/>
      <c r="X130" s="2"/>
      <c r="Y130" s="2"/>
      <c r="Z130" s="2"/>
      <c r="AA130" s="2"/>
    </row>
    <row r="131" spans="1:27" ht="15.75" customHeight="1">
      <c r="A131" s="15"/>
      <c r="B131" s="16"/>
      <c r="C131" s="16"/>
      <c r="D131" s="16"/>
      <c r="E131" s="16"/>
      <c r="F131" s="17"/>
      <c r="G131" s="17"/>
      <c r="H131" s="17"/>
      <c r="I131" s="2"/>
      <c r="J131" s="2"/>
      <c r="K131" s="2"/>
      <c r="L131" s="2"/>
      <c r="M131" s="2"/>
      <c r="N131" s="2"/>
      <c r="O131" s="2"/>
      <c r="P131" s="2"/>
      <c r="Q131" s="2"/>
      <c r="R131" s="2"/>
      <c r="S131" s="2"/>
      <c r="T131" s="2"/>
      <c r="U131" s="2"/>
      <c r="V131" s="2"/>
      <c r="W131" s="2"/>
      <c r="X131" s="2"/>
      <c r="Y131" s="2"/>
      <c r="Z131" s="2"/>
      <c r="AA131" s="2"/>
    </row>
    <row r="132" spans="1:27" ht="15.75" customHeight="1">
      <c r="A132" s="15"/>
      <c r="B132" s="16"/>
      <c r="C132" s="16"/>
      <c r="D132" s="16"/>
      <c r="E132" s="16"/>
      <c r="F132" s="17"/>
      <c r="G132" s="17"/>
      <c r="H132" s="17"/>
      <c r="I132" s="2"/>
      <c r="J132" s="2"/>
      <c r="K132" s="2"/>
      <c r="L132" s="2"/>
      <c r="M132" s="2"/>
      <c r="N132" s="2"/>
      <c r="O132" s="2"/>
      <c r="P132" s="2"/>
      <c r="Q132" s="2"/>
      <c r="R132" s="2"/>
      <c r="S132" s="2"/>
      <c r="T132" s="2"/>
      <c r="U132" s="2"/>
      <c r="V132" s="2"/>
      <c r="W132" s="2"/>
      <c r="X132" s="2"/>
      <c r="Y132" s="2"/>
      <c r="Z132" s="2"/>
      <c r="AA132" s="2"/>
    </row>
    <row r="133" spans="1:27" ht="15.75" customHeight="1">
      <c r="A133" s="15"/>
      <c r="B133" s="16"/>
      <c r="C133" s="16"/>
      <c r="D133" s="16"/>
      <c r="E133" s="16"/>
      <c r="F133" s="17"/>
      <c r="G133" s="17"/>
      <c r="H133" s="17"/>
      <c r="I133" s="2"/>
      <c r="J133" s="2"/>
      <c r="K133" s="2"/>
      <c r="L133" s="2"/>
      <c r="M133" s="2"/>
      <c r="N133" s="2"/>
      <c r="O133" s="2"/>
      <c r="P133" s="2"/>
      <c r="Q133" s="2"/>
      <c r="R133" s="2"/>
      <c r="S133" s="2"/>
      <c r="T133" s="2"/>
      <c r="U133" s="2"/>
      <c r="V133" s="2"/>
      <c r="W133" s="2"/>
      <c r="X133" s="2"/>
      <c r="Y133" s="2"/>
      <c r="Z133" s="2"/>
      <c r="AA133" s="2"/>
    </row>
    <row r="134" spans="1:27" ht="15.75" customHeight="1">
      <c r="A134" s="15"/>
      <c r="B134" s="16"/>
      <c r="C134" s="16"/>
      <c r="D134" s="16"/>
      <c r="E134" s="16"/>
      <c r="F134" s="17"/>
      <c r="G134" s="17"/>
      <c r="H134" s="17"/>
      <c r="I134" s="2"/>
      <c r="J134" s="2"/>
      <c r="K134" s="2"/>
      <c r="L134" s="2"/>
      <c r="M134" s="2"/>
      <c r="N134" s="2"/>
      <c r="O134" s="2"/>
      <c r="P134" s="2"/>
      <c r="Q134" s="2"/>
      <c r="R134" s="2"/>
      <c r="S134" s="2"/>
      <c r="T134" s="2"/>
      <c r="U134" s="2"/>
      <c r="V134" s="2"/>
      <c r="W134" s="2"/>
      <c r="X134" s="2"/>
      <c r="Y134" s="2"/>
      <c r="Z134" s="2"/>
      <c r="AA134" s="2"/>
    </row>
    <row r="135" spans="1:27" ht="15.75" customHeight="1">
      <c r="A135" s="15"/>
      <c r="B135" s="16"/>
      <c r="C135" s="16"/>
      <c r="D135" s="16"/>
      <c r="E135" s="16"/>
      <c r="F135" s="17"/>
      <c r="G135" s="17"/>
      <c r="H135" s="17"/>
      <c r="I135" s="2"/>
      <c r="J135" s="2"/>
      <c r="K135" s="2"/>
      <c r="L135" s="2"/>
      <c r="M135" s="2"/>
      <c r="N135" s="2"/>
      <c r="O135" s="2"/>
      <c r="P135" s="2"/>
      <c r="Q135" s="2"/>
      <c r="R135" s="2"/>
      <c r="S135" s="2"/>
      <c r="T135" s="2"/>
      <c r="U135" s="2"/>
      <c r="V135" s="2"/>
      <c r="W135" s="2"/>
      <c r="X135" s="2"/>
      <c r="Y135" s="2"/>
      <c r="Z135" s="2"/>
      <c r="AA135" s="2"/>
    </row>
    <row r="136" spans="1:27" ht="15.75" customHeight="1">
      <c r="A136" s="15"/>
      <c r="B136" s="16"/>
      <c r="C136" s="16"/>
      <c r="D136" s="16"/>
      <c r="E136" s="16"/>
      <c r="F136" s="17"/>
      <c r="G136" s="17"/>
      <c r="H136" s="17"/>
      <c r="I136" s="2"/>
      <c r="J136" s="2"/>
      <c r="K136" s="2"/>
      <c r="L136" s="2"/>
      <c r="M136" s="2"/>
      <c r="N136" s="2"/>
      <c r="O136" s="2"/>
      <c r="P136" s="2"/>
      <c r="Q136" s="2"/>
      <c r="R136" s="2"/>
      <c r="S136" s="2"/>
      <c r="T136" s="2"/>
      <c r="U136" s="2"/>
      <c r="V136" s="2"/>
      <c r="W136" s="2"/>
      <c r="X136" s="2"/>
      <c r="Y136" s="2"/>
      <c r="Z136" s="2"/>
      <c r="AA136" s="2"/>
    </row>
    <row r="137" spans="1:27" ht="15.75" customHeight="1">
      <c r="A137" s="15"/>
      <c r="B137" s="16"/>
      <c r="C137" s="16"/>
      <c r="D137" s="16"/>
      <c r="E137" s="16"/>
      <c r="F137" s="17"/>
      <c r="G137" s="17"/>
      <c r="H137" s="17"/>
      <c r="I137" s="2"/>
      <c r="J137" s="2"/>
      <c r="K137" s="2"/>
      <c r="L137" s="2"/>
      <c r="M137" s="2"/>
      <c r="N137" s="2"/>
      <c r="O137" s="2"/>
      <c r="P137" s="2"/>
      <c r="Q137" s="2"/>
      <c r="R137" s="2"/>
      <c r="S137" s="2"/>
      <c r="T137" s="2"/>
      <c r="U137" s="2"/>
      <c r="V137" s="2"/>
      <c r="W137" s="2"/>
      <c r="X137" s="2"/>
      <c r="Y137" s="2"/>
      <c r="Z137" s="2"/>
      <c r="AA137" s="2"/>
    </row>
    <row r="138" spans="1:27" ht="15.75" customHeight="1">
      <c r="A138" s="15"/>
      <c r="B138" s="16"/>
      <c r="C138" s="16"/>
      <c r="D138" s="16"/>
      <c r="E138" s="16"/>
      <c r="F138" s="17"/>
      <c r="G138" s="17"/>
      <c r="H138" s="17"/>
      <c r="I138" s="2"/>
      <c r="J138" s="2"/>
      <c r="K138" s="2"/>
      <c r="L138" s="2"/>
      <c r="M138" s="2"/>
      <c r="N138" s="2"/>
      <c r="O138" s="2"/>
      <c r="P138" s="2"/>
      <c r="Q138" s="2"/>
      <c r="R138" s="2"/>
      <c r="S138" s="2"/>
      <c r="T138" s="2"/>
      <c r="U138" s="2"/>
      <c r="V138" s="2"/>
      <c r="W138" s="2"/>
      <c r="X138" s="2"/>
      <c r="Y138" s="2"/>
      <c r="Z138" s="2"/>
      <c r="AA138" s="2"/>
    </row>
    <row r="139" spans="1:27" ht="15.75" customHeight="1">
      <c r="A139" s="15"/>
      <c r="B139" s="16"/>
      <c r="C139" s="16"/>
      <c r="D139" s="16"/>
      <c r="E139" s="16"/>
      <c r="F139" s="17"/>
      <c r="G139" s="17"/>
      <c r="H139" s="17"/>
      <c r="I139" s="2"/>
      <c r="J139" s="2"/>
      <c r="K139" s="2"/>
      <c r="L139" s="2"/>
      <c r="M139" s="2"/>
      <c r="N139" s="2"/>
      <c r="O139" s="2"/>
      <c r="P139" s="2"/>
      <c r="Q139" s="2"/>
      <c r="R139" s="2"/>
      <c r="S139" s="2"/>
      <c r="T139" s="2"/>
      <c r="U139" s="2"/>
      <c r="V139" s="2"/>
      <c r="W139" s="2"/>
      <c r="X139" s="2"/>
      <c r="Y139" s="2"/>
      <c r="Z139" s="2"/>
      <c r="AA139" s="2"/>
    </row>
    <row r="140" spans="1:27" ht="15.75" customHeight="1">
      <c r="A140" s="15"/>
      <c r="B140" s="16"/>
      <c r="C140" s="16"/>
      <c r="D140" s="16"/>
      <c r="E140" s="16"/>
      <c r="F140" s="17"/>
      <c r="G140" s="17"/>
      <c r="H140" s="17"/>
      <c r="I140" s="2"/>
      <c r="J140" s="2"/>
      <c r="K140" s="2"/>
      <c r="L140" s="2"/>
      <c r="M140" s="2"/>
      <c r="N140" s="2"/>
      <c r="O140" s="2"/>
      <c r="P140" s="2"/>
      <c r="Q140" s="2"/>
      <c r="R140" s="2"/>
      <c r="S140" s="2"/>
      <c r="T140" s="2"/>
      <c r="U140" s="2"/>
      <c r="V140" s="2"/>
      <c r="W140" s="2"/>
      <c r="X140" s="2"/>
      <c r="Y140" s="2"/>
      <c r="Z140" s="2"/>
      <c r="AA140" s="2"/>
    </row>
    <row r="141" spans="1:27" ht="15.75" customHeight="1">
      <c r="A141" s="15"/>
      <c r="B141" s="16"/>
      <c r="C141" s="16"/>
      <c r="D141" s="16"/>
      <c r="E141" s="16"/>
      <c r="F141" s="17"/>
      <c r="G141" s="17"/>
      <c r="H141" s="17"/>
      <c r="I141" s="2"/>
      <c r="J141" s="2"/>
      <c r="K141" s="2"/>
      <c r="L141" s="2"/>
      <c r="M141" s="2"/>
      <c r="N141" s="2"/>
      <c r="O141" s="2"/>
      <c r="P141" s="2"/>
      <c r="Q141" s="2"/>
      <c r="R141" s="2"/>
      <c r="S141" s="2"/>
      <c r="T141" s="2"/>
      <c r="U141" s="2"/>
      <c r="V141" s="2"/>
      <c r="W141" s="2"/>
      <c r="X141" s="2"/>
      <c r="Y141" s="2"/>
      <c r="Z141" s="2"/>
      <c r="AA141" s="2"/>
    </row>
    <row r="142" spans="1:27" ht="15.75" customHeight="1">
      <c r="A142" s="15"/>
      <c r="B142" s="16"/>
      <c r="C142" s="16"/>
      <c r="D142" s="16"/>
      <c r="E142" s="16"/>
      <c r="F142" s="17"/>
      <c r="G142" s="17"/>
      <c r="H142" s="17"/>
      <c r="I142" s="2"/>
      <c r="J142" s="2"/>
      <c r="K142" s="2"/>
      <c r="L142" s="2"/>
      <c r="M142" s="2"/>
      <c r="N142" s="2"/>
      <c r="O142" s="2"/>
      <c r="P142" s="2"/>
      <c r="Q142" s="2"/>
      <c r="R142" s="2"/>
      <c r="S142" s="2"/>
      <c r="T142" s="2"/>
      <c r="U142" s="2"/>
      <c r="V142" s="2"/>
      <c r="W142" s="2"/>
      <c r="X142" s="2"/>
      <c r="Y142" s="2"/>
      <c r="Z142" s="2"/>
      <c r="AA142" s="2"/>
    </row>
    <row r="143" spans="1:27" ht="15.75" customHeight="1">
      <c r="A143" s="15"/>
      <c r="B143" s="16"/>
      <c r="C143" s="16"/>
      <c r="D143" s="16"/>
      <c r="E143" s="16"/>
      <c r="F143" s="17"/>
      <c r="G143" s="17"/>
      <c r="H143" s="17"/>
      <c r="I143" s="2"/>
      <c r="J143" s="2"/>
      <c r="K143" s="2"/>
      <c r="L143" s="2"/>
      <c r="M143" s="2"/>
      <c r="N143" s="2"/>
      <c r="O143" s="2"/>
      <c r="P143" s="2"/>
      <c r="Q143" s="2"/>
      <c r="R143" s="2"/>
      <c r="S143" s="2"/>
      <c r="T143" s="2"/>
      <c r="U143" s="2"/>
      <c r="V143" s="2"/>
      <c r="W143" s="2"/>
      <c r="X143" s="2"/>
      <c r="Y143" s="2"/>
      <c r="Z143" s="2"/>
      <c r="AA143" s="2"/>
    </row>
    <row r="144" spans="1:27" ht="15.75" customHeight="1">
      <c r="A144" s="15"/>
      <c r="B144" s="16"/>
      <c r="C144" s="16"/>
      <c r="D144" s="16"/>
      <c r="E144" s="16"/>
      <c r="F144" s="17"/>
      <c r="G144" s="17"/>
      <c r="H144" s="17"/>
      <c r="I144" s="2"/>
      <c r="J144" s="2"/>
      <c r="K144" s="2"/>
      <c r="L144" s="2"/>
      <c r="M144" s="2"/>
      <c r="N144" s="2"/>
      <c r="O144" s="2"/>
      <c r="P144" s="2"/>
      <c r="Q144" s="2"/>
      <c r="R144" s="2"/>
      <c r="S144" s="2"/>
      <c r="T144" s="2"/>
      <c r="U144" s="2"/>
      <c r="V144" s="2"/>
      <c r="W144" s="2"/>
      <c r="X144" s="2"/>
      <c r="Y144" s="2"/>
      <c r="Z144" s="2"/>
      <c r="AA144" s="2"/>
    </row>
    <row r="145" spans="1:27" ht="15.75" customHeight="1">
      <c r="A145" s="15"/>
      <c r="B145" s="16"/>
      <c r="C145" s="16"/>
      <c r="D145" s="16"/>
      <c r="E145" s="16"/>
      <c r="F145" s="17"/>
      <c r="G145" s="17"/>
      <c r="H145" s="17"/>
      <c r="I145" s="2"/>
      <c r="J145" s="2"/>
      <c r="K145" s="2"/>
      <c r="L145" s="2"/>
      <c r="M145" s="2"/>
      <c r="N145" s="2"/>
      <c r="O145" s="2"/>
      <c r="P145" s="2"/>
      <c r="Q145" s="2"/>
      <c r="R145" s="2"/>
      <c r="S145" s="2"/>
      <c r="T145" s="2"/>
      <c r="U145" s="2"/>
      <c r="V145" s="2"/>
      <c r="W145" s="2"/>
      <c r="X145" s="2"/>
      <c r="Y145" s="2"/>
      <c r="Z145" s="2"/>
      <c r="AA145" s="2"/>
    </row>
    <row r="146" spans="1:27" ht="15.75" customHeight="1">
      <c r="A146" s="15"/>
      <c r="B146" s="16"/>
      <c r="C146" s="16"/>
      <c r="D146" s="16"/>
      <c r="E146" s="16"/>
      <c r="F146" s="17"/>
      <c r="G146" s="17"/>
      <c r="H146" s="17"/>
      <c r="I146" s="2"/>
      <c r="J146" s="2"/>
      <c r="K146" s="2"/>
      <c r="L146" s="2"/>
      <c r="M146" s="2"/>
      <c r="N146" s="2"/>
      <c r="O146" s="2"/>
      <c r="P146" s="2"/>
      <c r="Q146" s="2"/>
      <c r="R146" s="2"/>
      <c r="S146" s="2"/>
      <c r="T146" s="2"/>
      <c r="U146" s="2"/>
      <c r="V146" s="2"/>
      <c r="W146" s="2"/>
      <c r="X146" s="2"/>
      <c r="Y146" s="2"/>
      <c r="Z146" s="2"/>
      <c r="AA146" s="2"/>
    </row>
    <row r="147" spans="1:27" ht="15.75" customHeight="1">
      <c r="A147" s="15"/>
      <c r="B147" s="16"/>
      <c r="C147" s="16"/>
      <c r="D147" s="16"/>
      <c r="E147" s="16"/>
      <c r="F147" s="17"/>
      <c r="G147" s="17"/>
      <c r="H147" s="17"/>
      <c r="I147" s="2"/>
      <c r="J147" s="2"/>
      <c r="K147" s="2"/>
      <c r="L147" s="2"/>
      <c r="M147" s="2"/>
      <c r="N147" s="2"/>
      <c r="O147" s="2"/>
      <c r="P147" s="2"/>
      <c r="Q147" s="2"/>
      <c r="R147" s="2"/>
      <c r="S147" s="2"/>
      <c r="T147" s="2"/>
      <c r="U147" s="2"/>
      <c r="V147" s="2"/>
      <c r="W147" s="2"/>
      <c r="X147" s="2"/>
      <c r="Y147" s="2"/>
      <c r="Z147" s="2"/>
      <c r="AA147" s="2"/>
    </row>
    <row r="148" spans="1:27" ht="15.75" customHeight="1">
      <c r="A148" s="15"/>
      <c r="B148" s="16"/>
      <c r="C148" s="16"/>
      <c r="D148" s="16"/>
      <c r="E148" s="16"/>
      <c r="F148" s="17"/>
      <c r="G148" s="17"/>
      <c r="H148" s="17"/>
      <c r="I148" s="2"/>
      <c r="J148" s="2"/>
      <c r="K148" s="2"/>
      <c r="L148" s="2"/>
      <c r="M148" s="2"/>
      <c r="N148" s="2"/>
      <c r="O148" s="2"/>
      <c r="P148" s="2"/>
      <c r="Q148" s="2"/>
      <c r="R148" s="2"/>
      <c r="S148" s="2"/>
      <c r="T148" s="2"/>
      <c r="U148" s="2"/>
      <c r="V148" s="2"/>
      <c r="W148" s="2"/>
      <c r="X148" s="2"/>
      <c r="Y148" s="2"/>
      <c r="Z148" s="2"/>
      <c r="AA148" s="2"/>
    </row>
    <row r="149" spans="1:27" ht="15.75" customHeight="1">
      <c r="A149" s="15"/>
      <c r="B149" s="16"/>
      <c r="C149" s="16"/>
      <c r="D149" s="16"/>
      <c r="E149" s="16"/>
      <c r="F149" s="17"/>
      <c r="G149" s="17"/>
      <c r="H149" s="17"/>
      <c r="I149" s="2"/>
      <c r="J149" s="2"/>
      <c r="K149" s="2"/>
      <c r="L149" s="2"/>
      <c r="M149" s="2"/>
      <c r="N149" s="2"/>
      <c r="O149" s="2"/>
      <c r="P149" s="2"/>
      <c r="Q149" s="2"/>
      <c r="R149" s="2"/>
      <c r="S149" s="2"/>
      <c r="T149" s="2"/>
      <c r="U149" s="2"/>
      <c r="V149" s="2"/>
      <c r="W149" s="2"/>
      <c r="X149" s="2"/>
      <c r="Y149" s="2"/>
      <c r="Z149" s="2"/>
      <c r="AA149" s="2"/>
    </row>
    <row r="150" spans="1:27" ht="15.75" customHeight="1">
      <c r="A150" s="15"/>
      <c r="B150" s="16"/>
      <c r="C150" s="16"/>
      <c r="D150" s="16"/>
      <c r="E150" s="16"/>
      <c r="F150" s="17"/>
      <c r="G150" s="17"/>
      <c r="H150" s="17"/>
      <c r="I150" s="2"/>
      <c r="J150" s="2"/>
      <c r="K150" s="2"/>
      <c r="L150" s="2"/>
      <c r="M150" s="2"/>
      <c r="N150" s="2"/>
      <c r="O150" s="2"/>
      <c r="P150" s="2"/>
      <c r="Q150" s="2"/>
      <c r="R150" s="2"/>
      <c r="S150" s="2"/>
      <c r="T150" s="2"/>
      <c r="U150" s="2"/>
      <c r="V150" s="2"/>
      <c r="W150" s="2"/>
      <c r="X150" s="2"/>
      <c r="Y150" s="2"/>
      <c r="Z150" s="2"/>
      <c r="AA150" s="2"/>
    </row>
    <row r="151" spans="1:27" ht="15.75" customHeight="1">
      <c r="A151" s="15"/>
      <c r="B151" s="16"/>
      <c r="C151" s="16"/>
      <c r="D151" s="16"/>
      <c r="E151" s="16"/>
      <c r="F151" s="17"/>
      <c r="G151" s="17"/>
      <c r="H151" s="17"/>
      <c r="I151" s="2"/>
      <c r="J151" s="2"/>
      <c r="K151" s="2"/>
      <c r="L151" s="2"/>
      <c r="M151" s="2"/>
      <c r="N151" s="2"/>
      <c r="O151" s="2"/>
      <c r="P151" s="2"/>
      <c r="Q151" s="2"/>
      <c r="R151" s="2"/>
      <c r="S151" s="2"/>
      <c r="T151" s="2"/>
      <c r="U151" s="2"/>
      <c r="V151" s="2"/>
      <c r="W151" s="2"/>
      <c r="X151" s="2"/>
      <c r="Y151" s="2"/>
      <c r="Z151" s="2"/>
      <c r="AA151" s="2"/>
    </row>
    <row r="152" spans="1:27" ht="15.75" customHeight="1">
      <c r="A152" s="15"/>
      <c r="B152" s="16"/>
      <c r="C152" s="16"/>
      <c r="D152" s="16"/>
      <c r="E152" s="16"/>
      <c r="F152" s="17"/>
      <c r="G152" s="17"/>
      <c r="H152" s="17"/>
      <c r="I152" s="2"/>
      <c r="J152" s="2"/>
      <c r="K152" s="2"/>
      <c r="L152" s="2"/>
      <c r="M152" s="2"/>
      <c r="N152" s="2"/>
      <c r="O152" s="2"/>
      <c r="P152" s="2"/>
      <c r="Q152" s="2"/>
      <c r="R152" s="2"/>
      <c r="S152" s="2"/>
      <c r="T152" s="2"/>
      <c r="U152" s="2"/>
      <c r="V152" s="2"/>
      <c r="W152" s="2"/>
      <c r="X152" s="2"/>
      <c r="Y152" s="2"/>
      <c r="Z152" s="2"/>
      <c r="AA152" s="2"/>
    </row>
    <row r="153" spans="1:27" ht="15.75" customHeight="1">
      <c r="A153" s="15"/>
      <c r="B153" s="16"/>
      <c r="C153" s="16"/>
      <c r="D153" s="16"/>
      <c r="E153" s="16"/>
      <c r="F153" s="17"/>
      <c r="G153" s="17"/>
      <c r="H153" s="17"/>
      <c r="I153" s="2"/>
      <c r="J153" s="2"/>
      <c r="K153" s="2"/>
      <c r="L153" s="2"/>
      <c r="M153" s="2"/>
      <c r="N153" s="2"/>
      <c r="O153" s="2"/>
      <c r="P153" s="2"/>
      <c r="Q153" s="2"/>
      <c r="R153" s="2"/>
      <c r="S153" s="2"/>
      <c r="T153" s="2"/>
      <c r="U153" s="2"/>
      <c r="V153" s="2"/>
      <c r="W153" s="2"/>
      <c r="X153" s="2"/>
      <c r="Y153" s="2"/>
      <c r="Z153" s="2"/>
      <c r="AA153" s="2"/>
    </row>
    <row r="154" spans="1:27" ht="15.75" customHeight="1">
      <c r="A154" s="15"/>
      <c r="B154" s="16"/>
      <c r="C154" s="16"/>
      <c r="D154" s="16"/>
      <c r="E154" s="16"/>
      <c r="F154" s="17"/>
      <c r="G154" s="17"/>
      <c r="H154" s="17"/>
      <c r="I154" s="2"/>
      <c r="J154" s="2"/>
      <c r="K154" s="2"/>
      <c r="L154" s="2"/>
      <c r="M154" s="2"/>
      <c r="N154" s="2"/>
      <c r="O154" s="2"/>
      <c r="P154" s="2"/>
      <c r="Q154" s="2"/>
      <c r="R154" s="2"/>
      <c r="S154" s="2"/>
      <c r="T154" s="2"/>
      <c r="U154" s="2"/>
      <c r="V154" s="2"/>
      <c r="W154" s="2"/>
      <c r="X154" s="2"/>
      <c r="Y154" s="2"/>
      <c r="Z154" s="2"/>
      <c r="AA154" s="2"/>
    </row>
    <row r="155" spans="1:27" ht="15.75" customHeight="1">
      <c r="A155" s="15"/>
      <c r="B155" s="16"/>
      <c r="C155" s="16"/>
      <c r="D155" s="16"/>
      <c r="E155" s="16"/>
      <c r="F155" s="17"/>
      <c r="G155" s="17"/>
      <c r="H155" s="17"/>
      <c r="I155" s="2"/>
      <c r="J155" s="2"/>
      <c r="K155" s="2"/>
      <c r="L155" s="2"/>
      <c r="M155" s="2"/>
      <c r="N155" s="2"/>
      <c r="O155" s="2"/>
      <c r="P155" s="2"/>
      <c r="Q155" s="2"/>
      <c r="R155" s="2"/>
      <c r="S155" s="2"/>
      <c r="T155" s="2"/>
      <c r="U155" s="2"/>
      <c r="V155" s="2"/>
      <c r="W155" s="2"/>
      <c r="X155" s="2"/>
      <c r="Y155" s="2"/>
      <c r="Z155" s="2"/>
      <c r="AA155" s="2"/>
    </row>
    <row r="156" spans="1:27" ht="15.75" customHeight="1">
      <c r="A156" s="15"/>
      <c r="B156" s="16"/>
      <c r="C156" s="16"/>
      <c r="D156" s="16"/>
      <c r="E156" s="16"/>
      <c r="F156" s="17"/>
      <c r="G156" s="17"/>
      <c r="H156" s="17"/>
      <c r="I156" s="2"/>
      <c r="J156" s="2"/>
      <c r="K156" s="2"/>
      <c r="L156" s="2"/>
      <c r="M156" s="2"/>
      <c r="N156" s="2"/>
      <c r="O156" s="2"/>
      <c r="P156" s="2"/>
      <c r="Q156" s="2"/>
      <c r="R156" s="2"/>
      <c r="S156" s="2"/>
      <c r="T156" s="2"/>
      <c r="U156" s="2"/>
      <c r="V156" s="2"/>
      <c r="W156" s="2"/>
      <c r="X156" s="2"/>
      <c r="Y156" s="2"/>
      <c r="Z156" s="2"/>
      <c r="AA156" s="2"/>
    </row>
    <row r="157" spans="1:27" ht="15.75" customHeight="1">
      <c r="A157" s="15"/>
      <c r="B157" s="16"/>
      <c r="C157" s="16"/>
      <c r="D157" s="16"/>
      <c r="E157" s="16"/>
      <c r="F157" s="17"/>
      <c r="G157" s="17"/>
      <c r="H157" s="17"/>
      <c r="I157" s="2"/>
      <c r="J157" s="2"/>
      <c r="K157" s="2"/>
      <c r="L157" s="2"/>
      <c r="M157" s="2"/>
      <c r="N157" s="2"/>
      <c r="O157" s="2"/>
      <c r="P157" s="2"/>
      <c r="Q157" s="2"/>
      <c r="R157" s="2"/>
      <c r="S157" s="2"/>
      <c r="T157" s="2"/>
      <c r="U157" s="2"/>
      <c r="V157" s="2"/>
      <c r="W157" s="2"/>
      <c r="X157" s="2"/>
      <c r="Y157" s="2"/>
      <c r="Z157" s="2"/>
      <c r="AA157" s="2"/>
    </row>
    <row r="158" spans="1:27" ht="15.75" customHeight="1">
      <c r="A158" s="15"/>
      <c r="B158" s="16"/>
      <c r="C158" s="16"/>
      <c r="D158" s="16"/>
      <c r="E158" s="16"/>
      <c r="F158" s="17"/>
      <c r="G158" s="17"/>
      <c r="H158" s="17"/>
      <c r="I158" s="2"/>
      <c r="J158" s="2"/>
      <c r="K158" s="2"/>
      <c r="L158" s="2"/>
      <c r="M158" s="2"/>
      <c r="N158" s="2"/>
      <c r="O158" s="2"/>
      <c r="P158" s="2"/>
      <c r="Q158" s="2"/>
      <c r="R158" s="2"/>
      <c r="S158" s="2"/>
      <c r="T158" s="2"/>
      <c r="U158" s="2"/>
      <c r="V158" s="2"/>
      <c r="W158" s="2"/>
      <c r="X158" s="2"/>
      <c r="Y158" s="2"/>
      <c r="Z158" s="2"/>
      <c r="AA158" s="2"/>
    </row>
    <row r="159" spans="1:27" ht="15.75" customHeight="1">
      <c r="A159" s="15"/>
      <c r="B159" s="16"/>
      <c r="C159" s="16"/>
      <c r="D159" s="16"/>
      <c r="E159" s="16"/>
      <c r="F159" s="17"/>
      <c r="G159" s="17"/>
      <c r="H159" s="17"/>
      <c r="I159" s="2"/>
      <c r="J159" s="2"/>
      <c r="K159" s="2"/>
      <c r="L159" s="2"/>
      <c r="M159" s="2"/>
      <c r="N159" s="2"/>
      <c r="O159" s="2"/>
      <c r="P159" s="2"/>
      <c r="Q159" s="2"/>
      <c r="R159" s="2"/>
      <c r="S159" s="2"/>
      <c r="T159" s="2"/>
      <c r="U159" s="2"/>
      <c r="V159" s="2"/>
      <c r="W159" s="2"/>
      <c r="X159" s="2"/>
      <c r="Y159" s="2"/>
      <c r="Z159" s="2"/>
      <c r="AA159" s="2"/>
    </row>
    <row r="160" spans="1:27" ht="15.75" customHeight="1">
      <c r="A160" s="15"/>
      <c r="B160" s="16"/>
      <c r="C160" s="16"/>
      <c r="D160" s="16"/>
      <c r="E160" s="16"/>
      <c r="F160" s="17"/>
      <c r="G160" s="17"/>
      <c r="H160" s="17"/>
      <c r="I160" s="2"/>
      <c r="J160" s="2"/>
      <c r="K160" s="2"/>
      <c r="L160" s="2"/>
      <c r="M160" s="2"/>
      <c r="N160" s="2"/>
      <c r="O160" s="2"/>
      <c r="P160" s="2"/>
      <c r="Q160" s="2"/>
      <c r="R160" s="2"/>
      <c r="S160" s="2"/>
      <c r="T160" s="2"/>
      <c r="U160" s="2"/>
      <c r="V160" s="2"/>
      <c r="W160" s="2"/>
      <c r="X160" s="2"/>
      <c r="Y160" s="2"/>
      <c r="Z160" s="2"/>
      <c r="AA160" s="2"/>
    </row>
    <row r="161" spans="1:27" ht="15.75" customHeight="1">
      <c r="A161" s="15"/>
      <c r="B161" s="16"/>
      <c r="C161" s="16"/>
      <c r="D161" s="16"/>
      <c r="E161" s="16"/>
      <c r="F161" s="17"/>
      <c r="G161" s="17"/>
      <c r="H161" s="17"/>
      <c r="I161" s="2"/>
      <c r="J161" s="2"/>
      <c r="K161" s="2"/>
      <c r="L161" s="2"/>
      <c r="M161" s="2"/>
      <c r="N161" s="2"/>
      <c r="O161" s="2"/>
      <c r="P161" s="2"/>
      <c r="Q161" s="2"/>
      <c r="R161" s="2"/>
      <c r="S161" s="2"/>
      <c r="T161" s="2"/>
      <c r="U161" s="2"/>
      <c r="V161" s="2"/>
      <c r="W161" s="2"/>
      <c r="X161" s="2"/>
      <c r="Y161" s="2"/>
      <c r="Z161" s="2"/>
      <c r="AA161" s="2"/>
    </row>
    <row r="162" spans="1:27" ht="15.75" customHeight="1">
      <c r="A162" s="15"/>
      <c r="B162" s="16"/>
      <c r="C162" s="16"/>
      <c r="D162" s="16"/>
      <c r="E162" s="16"/>
      <c r="F162" s="17"/>
      <c r="G162" s="17"/>
      <c r="H162" s="17"/>
      <c r="I162" s="2"/>
      <c r="J162" s="2"/>
      <c r="K162" s="2"/>
      <c r="L162" s="2"/>
      <c r="M162" s="2"/>
      <c r="N162" s="2"/>
      <c r="O162" s="2"/>
      <c r="P162" s="2"/>
      <c r="Q162" s="2"/>
      <c r="R162" s="2"/>
      <c r="S162" s="2"/>
      <c r="T162" s="2"/>
      <c r="U162" s="2"/>
      <c r="V162" s="2"/>
      <c r="W162" s="2"/>
      <c r="X162" s="2"/>
      <c r="Y162" s="2"/>
      <c r="Z162" s="2"/>
      <c r="AA162" s="2"/>
    </row>
    <row r="163" spans="1:27" ht="15.75" customHeight="1">
      <c r="A163" s="15"/>
      <c r="B163" s="16"/>
      <c r="C163" s="16"/>
      <c r="D163" s="16"/>
      <c r="E163" s="16"/>
      <c r="F163" s="17"/>
      <c r="G163" s="17"/>
      <c r="H163" s="17"/>
      <c r="I163" s="2"/>
      <c r="J163" s="2"/>
      <c r="K163" s="2"/>
      <c r="L163" s="2"/>
      <c r="M163" s="2"/>
      <c r="N163" s="2"/>
      <c r="O163" s="2"/>
      <c r="P163" s="2"/>
      <c r="Q163" s="2"/>
      <c r="R163" s="2"/>
      <c r="S163" s="2"/>
      <c r="T163" s="2"/>
      <c r="U163" s="2"/>
      <c r="V163" s="2"/>
      <c r="W163" s="2"/>
      <c r="X163" s="2"/>
      <c r="Y163" s="2"/>
      <c r="Z163" s="2"/>
      <c r="AA163" s="2"/>
    </row>
    <row r="164" spans="1:27" ht="15.75" customHeight="1">
      <c r="A164" s="15"/>
      <c r="B164" s="16"/>
      <c r="C164" s="16"/>
      <c r="D164" s="16"/>
      <c r="E164" s="16"/>
      <c r="F164" s="17"/>
      <c r="G164" s="17"/>
      <c r="H164" s="17"/>
      <c r="I164" s="2"/>
      <c r="J164" s="2"/>
      <c r="K164" s="2"/>
      <c r="L164" s="2"/>
      <c r="M164" s="2"/>
      <c r="N164" s="2"/>
      <c r="O164" s="2"/>
      <c r="P164" s="2"/>
      <c r="Q164" s="2"/>
      <c r="R164" s="2"/>
      <c r="S164" s="2"/>
      <c r="T164" s="2"/>
      <c r="U164" s="2"/>
      <c r="V164" s="2"/>
      <c r="W164" s="2"/>
      <c r="X164" s="2"/>
      <c r="Y164" s="2"/>
      <c r="Z164" s="2"/>
      <c r="AA164" s="2"/>
    </row>
    <row r="165" spans="1:27" ht="15.75" customHeight="1">
      <c r="A165" s="15"/>
      <c r="B165" s="16"/>
      <c r="C165" s="16"/>
      <c r="D165" s="16"/>
      <c r="E165" s="16"/>
      <c r="F165" s="17"/>
      <c r="G165" s="17"/>
      <c r="H165" s="17"/>
      <c r="I165" s="2"/>
      <c r="J165" s="2"/>
      <c r="K165" s="2"/>
      <c r="L165" s="2"/>
      <c r="M165" s="2"/>
      <c r="N165" s="2"/>
      <c r="O165" s="2"/>
      <c r="P165" s="2"/>
      <c r="Q165" s="2"/>
      <c r="R165" s="2"/>
      <c r="S165" s="2"/>
      <c r="T165" s="2"/>
      <c r="U165" s="2"/>
      <c r="V165" s="2"/>
      <c r="W165" s="2"/>
      <c r="X165" s="2"/>
      <c r="Y165" s="2"/>
      <c r="Z165" s="2"/>
      <c r="AA165" s="2"/>
    </row>
    <row r="166" spans="1:27" ht="15.75" customHeight="1">
      <c r="A166" s="15"/>
      <c r="B166" s="16"/>
      <c r="C166" s="16"/>
      <c r="D166" s="16"/>
      <c r="E166" s="16"/>
      <c r="F166" s="17"/>
      <c r="G166" s="17"/>
      <c r="H166" s="17"/>
      <c r="I166" s="2"/>
      <c r="J166" s="2"/>
      <c r="K166" s="2"/>
      <c r="L166" s="2"/>
      <c r="M166" s="2"/>
      <c r="N166" s="2"/>
      <c r="O166" s="2"/>
      <c r="P166" s="2"/>
      <c r="Q166" s="2"/>
      <c r="R166" s="2"/>
      <c r="S166" s="2"/>
      <c r="T166" s="2"/>
      <c r="U166" s="2"/>
      <c r="V166" s="2"/>
      <c r="W166" s="2"/>
      <c r="X166" s="2"/>
      <c r="Y166" s="2"/>
      <c r="Z166" s="2"/>
      <c r="AA166" s="2"/>
    </row>
    <row r="167" spans="1:27" ht="15.75" customHeight="1">
      <c r="A167" s="15"/>
      <c r="B167" s="16"/>
      <c r="C167" s="16"/>
      <c r="D167" s="16"/>
      <c r="E167" s="16"/>
      <c r="F167" s="17"/>
      <c r="G167" s="17"/>
      <c r="H167" s="17"/>
      <c r="I167" s="2"/>
      <c r="J167" s="2"/>
      <c r="K167" s="2"/>
      <c r="L167" s="2"/>
      <c r="M167" s="2"/>
      <c r="N167" s="2"/>
      <c r="O167" s="2"/>
      <c r="P167" s="2"/>
      <c r="Q167" s="2"/>
      <c r="R167" s="2"/>
      <c r="S167" s="2"/>
      <c r="T167" s="2"/>
      <c r="U167" s="2"/>
      <c r="V167" s="2"/>
      <c r="W167" s="2"/>
      <c r="X167" s="2"/>
      <c r="Y167" s="2"/>
      <c r="Z167" s="2"/>
      <c r="AA167" s="2"/>
    </row>
    <row r="168" spans="1:27" ht="15.75" customHeight="1">
      <c r="A168" s="15"/>
      <c r="B168" s="16"/>
      <c r="C168" s="16"/>
      <c r="D168" s="16"/>
      <c r="E168" s="16"/>
      <c r="F168" s="17"/>
      <c r="G168" s="17"/>
      <c r="H168" s="17"/>
      <c r="I168" s="2"/>
      <c r="J168" s="2"/>
      <c r="K168" s="2"/>
      <c r="L168" s="2"/>
      <c r="M168" s="2"/>
      <c r="N168" s="2"/>
      <c r="O168" s="2"/>
      <c r="P168" s="2"/>
      <c r="Q168" s="2"/>
      <c r="R168" s="2"/>
      <c r="S168" s="2"/>
      <c r="T168" s="2"/>
      <c r="U168" s="2"/>
      <c r="V168" s="2"/>
      <c r="W168" s="2"/>
      <c r="X168" s="2"/>
      <c r="Y168" s="2"/>
      <c r="Z168" s="2"/>
      <c r="AA168" s="2"/>
    </row>
    <row r="169" spans="1:27" ht="15.75" customHeight="1">
      <c r="A169" s="15"/>
      <c r="B169" s="16"/>
      <c r="C169" s="16"/>
      <c r="D169" s="16"/>
      <c r="E169" s="16"/>
      <c r="F169" s="17"/>
      <c r="G169" s="17"/>
      <c r="H169" s="17"/>
      <c r="I169" s="2"/>
      <c r="J169" s="2"/>
      <c r="K169" s="2"/>
      <c r="L169" s="2"/>
      <c r="M169" s="2"/>
      <c r="N169" s="2"/>
      <c r="O169" s="2"/>
      <c r="P169" s="2"/>
      <c r="Q169" s="2"/>
      <c r="R169" s="2"/>
      <c r="S169" s="2"/>
      <c r="T169" s="2"/>
      <c r="U169" s="2"/>
      <c r="V169" s="2"/>
      <c r="W169" s="2"/>
      <c r="X169" s="2"/>
      <c r="Y169" s="2"/>
      <c r="Z169" s="2"/>
      <c r="AA169" s="2"/>
    </row>
    <row r="170" spans="1:27" ht="15.75" customHeight="1">
      <c r="A170" s="15"/>
      <c r="B170" s="16"/>
      <c r="C170" s="16"/>
      <c r="D170" s="16"/>
      <c r="E170" s="16"/>
      <c r="F170" s="17"/>
      <c r="G170" s="17"/>
      <c r="H170" s="17"/>
      <c r="I170" s="2"/>
      <c r="J170" s="2"/>
      <c r="K170" s="2"/>
      <c r="L170" s="2"/>
      <c r="M170" s="2"/>
      <c r="N170" s="2"/>
      <c r="O170" s="2"/>
      <c r="P170" s="2"/>
      <c r="Q170" s="2"/>
      <c r="R170" s="2"/>
      <c r="S170" s="2"/>
      <c r="T170" s="2"/>
      <c r="U170" s="2"/>
      <c r="V170" s="2"/>
      <c r="W170" s="2"/>
      <c r="X170" s="2"/>
      <c r="Y170" s="2"/>
      <c r="Z170" s="2"/>
      <c r="AA170" s="2"/>
    </row>
    <row r="171" spans="1:27" ht="15.75" customHeight="1">
      <c r="A171" s="15"/>
      <c r="B171" s="16"/>
      <c r="C171" s="16"/>
      <c r="D171" s="16"/>
      <c r="E171" s="16"/>
      <c r="F171" s="17"/>
      <c r="G171" s="17"/>
      <c r="H171" s="17"/>
      <c r="I171" s="2"/>
      <c r="J171" s="2"/>
      <c r="K171" s="2"/>
      <c r="L171" s="2"/>
      <c r="M171" s="2"/>
      <c r="N171" s="2"/>
      <c r="O171" s="2"/>
      <c r="P171" s="2"/>
      <c r="Q171" s="2"/>
      <c r="R171" s="2"/>
      <c r="S171" s="2"/>
      <c r="T171" s="2"/>
      <c r="U171" s="2"/>
      <c r="V171" s="2"/>
      <c r="W171" s="2"/>
      <c r="X171" s="2"/>
      <c r="Y171" s="2"/>
      <c r="Z171" s="2"/>
      <c r="AA171" s="2"/>
    </row>
    <row r="172" spans="1:27" ht="15.75" customHeight="1">
      <c r="A172" s="15"/>
      <c r="B172" s="16"/>
      <c r="C172" s="16"/>
      <c r="D172" s="16"/>
      <c r="E172" s="16"/>
      <c r="F172" s="17"/>
      <c r="G172" s="17"/>
      <c r="H172" s="17"/>
      <c r="I172" s="2"/>
      <c r="J172" s="2"/>
      <c r="K172" s="2"/>
      <c r="L172" s="2"/>
      <c r="M172" s="2"/>
      <c r="N172" s="2"/>
      <c r="O172" s="2"/>
      <c r="P172" s="2"/>
      <c r="Q172" s="2"/>
      <c r="R172" s="2"/>
      <c r="S172" s="2"/>
      <c r="T172" s="2"/>
      <c r="U172" s="2"/>
      <c r="V172" s="2"/>
      <c r="W172" s="2"/>
      <c r="X172" s="2"/>
      <c r="Y172" s="2"/>
      <c r="Z172" s="2"/>
      <c r="AA172" s="2"/>
    </row>
    <row r="173" spans="1:27" ht="15.75" customHeight="1">
      <c r="A173" s="15"/>
      <c r="B173" s="16"/>
      <c r="C173" s="16"/>
      <c r="D173" s="16"/>
      <c r="E173" s="16"/>
      <c r="F173" s="17"/>
      <c r="G173" s="17"/>
      <c r="H173" s="17"/>
      <c r="I173" s="2"/>
      <c r="J173" s="2"/>
      <c r="K173" s="2"/>
      <c r="L173" s="2"/>
      <c r="M173" s="2"/>
      <c r="N173" s="2"/>
      <c r="O173" s="2"/>
      <c r="P173" s="2"/>
      <c r="Q173" s="2"/>
      <c r="R173" s="2"/>
      <c r="S173" s="2"/>
      <c r="T173" s="2"/>
      <c r="U173" s="2"/>
      <c r="V173" s="2"/>
      <c r="W173" s="2"/>
      <c r="X173" s="2"/>
      <c r="Y173" s="2"/>
      <c r="Z173" s="2"/>
      <c r="AA173" s="2"/>
    </row>
    <row r="174" spans="1:27" ht="15.75" customHeight="1">
      <c r="A174" s="15"/>
      <c r="B174" s="16"/>
      <c r="C174" s="16"/>
      <c r="D174" s="16"/>
      <c r="E174" s="16"/>
      <c r="F174" s="17"/>
      <c r="G174" s="17"/>
      <c r="H174" s="17"/>
      <c r="I174" s="2"/>
      <c r="J174" s="2"/>
      <c r="K174" s="2"/>
      <c r="L174" s="2"/>
      <c r="M174" s="2"/>
      <c r="N174" s="2"/>
      <c r="O174" s="2"/>
      <c r="P174" s="2"/>
      <c r="Q174" s="2"/>
      <c r="R174" s="2"/>
      <c r="S174" s="2"/>
      <c r="T174" s="2"/>
      <c r="U174" s="2"/>
      <c r="V174" s="2"/>
      <c r="W174" s="2"/>
      <c r="X174" s="2"/>
      <c r="Y174" s="2"/>
      <c r="Z174" s="2"/>
      <c r="AA174" s="2"/>
    </row>
    <row r="175" spans="1:27" ht="15.75" customHeight="1">
      <c r="A175" s="15"/>
      <c r="B175" s="16"/>
      <c r="C175" s="16"/>
      <c r="D175" s="16"/>
      <c r="E175" s="16"/>
      <c r="F175" s="17"/>
      <c r="G175" s="17"/>
      <c r="H175" s="17"/>
      <c r="I175" s="2"/>
      <c r="J175" s="2"/>
      <c r="K175" s="2"/>
      <c r="L175" s="2"/>
      <c r="M175" s="2"/>
      <c r="N175" s="2"/>
      <c r="O175" s="2"/>
      <c r="P175" s="2"/>
      <c r="Q175" s="2"/>
      <c r="R175" s="2"/>
      <c r="S175" s="2"/>
      <c r="T175" s="2"/>
      <c r="U175" s="2"/>
      <c r="V175" s="2"/>
      <c r="W175" s="2"/>
      <c r="X175" s="2"/>
      <c r="Y175" s="2"/>
      <c r="Z175" s="2"/>
      <c r="AA175" s="2"/>
    </row>
    <row r="176" spans="1:27" ht="15.75" customHeight="1">
      <c r="A176" s="15"/>
      <c r="B176" s="16"/>
      <c r="C176" s="16"/>
      <c r="D176" s="16"/>
      <c r="E176" s="16"/>
      <c r="F176" s="17"/>
      <c r="G176" s="17"/>
      <c r="H176" s="17"/>
      <c r="I176" s="2"/>
      <c r="J176" s="2"/>
      <c r="K176" s="2"/>
      <c r="L176" s="2"/>
      <c r="M176" s="2"/>
      <c r="N176" s="2"/>
      <c r="O176" s="2"/>
      <c r="P176" s="2"/>
      <c r="Q176" s="2"/>
      <c r="R176" s="2"/>
      <c r="S176" s="2"/>
      <c r="T176" s="2"/>
      <c r="U176" s="2"/>
      <c r="V176" s="2"/>
      <c r="W176" s="2"/>
      <c r="X176" s="2"/>
      <c r="Y176" s="2"/>
      <c r="Z176" s="2"/>
      <c r="AA176" s="2"/>
    </row>
    <row r="177" spans="1:27" ht="15.75" customHeight="1">
      <c r="A177" s="15"/>
      <c r="B177" s="16"/>
      <c r="C177" s="16"/>
      <c r="D177" s="16"/>
      <c r="E177" s="16"/>
      <c r="F177" s="17"/>
      <c r="G177" s="17"/>
      <c r="H177" s="17"/>
      <c r="I177" s="2"/>
      <c r="J177" s="2"/>
      <c r="K177" s="2"/>
      <c r="L177" s="2"/>
      <c r="M177" s="2"/>
      <c r="N177" s="2"/>
      <c r="O177" s="2"/>
      <c r="P177" s="2"/>
      <c r="Q177" s="2"/>
      <c r="R177" s="2"/>
      <c r="S177" s="2"/>
      <c r="T177" s="2"/>
      <c r="U177" s="2"/>
      <c r="V177" s="2"/>
      <c r="W177" s="2"/>
      <c r="X177" s="2"/>
      <c r="Y177" s="2"/>
      <c r="Z177" s="2"/>
      <c r="AA177" s="2"/>
    </row>
    <row r="178" spans="1:27" ht="15.75" customHeight="1">
      <c r="A178" s="15"/>
      <c r="B178" s="16"/>
      <c r="C178" s="16"/>
      <c r="D178" s="16"/>
      <c r="E178" s="16"/>
      <c r="F178" s="17"/>
      <c r="G178" s="17"/>
      <c r="H178" s="17"/>
      <c r="I178" s="2"/>
      <c r="J178" s="2"/>
      <c r="K178" s="2"/>
      <c r="L178" s="2"/>
      <c r="M178" s="2"/>
      <c r="N178" s="2"/>
      <c r="O178" s="2"/>
      <c r="P178" s="2"/>
      <c r="Q178" s="2"/>
      <c r="R178" s="2"/>
      <c r="S178" s="2"/>
      <c r="T178" s="2"/>
      <c r="U178" s="2"/>
      <c r="V178" s="2"/>
      <c r="W178" s="2"/>
      <c r="X178" s="2"/>
      <c r="Y178" s="2"/>
      <c r="Z178" s="2"/>
      <c r="AA178" s="2"/>
    </row>
    <row r="179" spans="1:27" ht="15.75" customHeight="1">
      <c r="A179" s="15"/>
      <c r="B179" s="16"/>
      <c r="C179" s="16"/>
      <c r="D179" s="16"/>
      <c r="E179" s="16"/>
      <c r="F179" s="17"/>
      <c r="G179" s="17"/>
      <c r="H179" s="17"/>
      <c r="I179" s="2"/>
      <c r="J179" s="2"/>
      <c r="K179" s="2"/>
      <c r="L179" s="2"/>
      <c r="M179" s="2"/>
      <c r="N179" s="2"/>
      <c r="O179" s="2"/>
      <c r="P179" s="2"/>
      <c r="Q179" s="2"/>
      <c r="R179" s="2"/>
      <c r="S179" s="2"/>
      <c r="T179" s="2"/>
      <c r="U179" s="2"/>
      <c r="V179" s="2"/>
      <c r="W179" s="2"/>
      <c r="X179" s="2"/>
      <c r="Y179" s="2"/>
      <c r="Z179" s="2"/>
      <c r="AA179" s="2"/>
    </row>
    <row r="180" spans="1:27" ht="15.75" customHeight="1">
      <c r="A180" s="15"/>
      <c r="B180" s="16"/>
      <c r="C180" s="16"/>
      <c r="D180" s="16"/>
      <c r="E180" s="16"/>
      <c r="F180" s="17"/>
      <c r="G180" s="17"/>
      <c r="H180" s="17"/>
      <c r="I180" s="2"/>
      <c r="J180" s="2"/>
      <c r="K180" s="2"/>
      <c r="L180" s="2"/>
      <c r="M180" s="2"/>
      <c r="N180" s="2"/>
      <c r="O180" s="2"/>
      <c r="P180" s="2"/>
      <c r="Q180" s="2"/>
      <c r="R180" s="2"/>
      <c r="S180" s="2"/>
      <c r="T180" s="2"/>
      <c r="U180" s="2"/>
      <c r="V180" s="2"/>
      <c r="W180" s="2"/>
      <c r="X180" s="2"/>
      <c r="Y180" s="2"/>
      <c r="Z180" s="2"/>
      <c r="AA180" s="2"/>
    </row>
    <row r="181" spans="1:27" ht="15.75" customHeight="1">
      <c r="A181" s="15"/>
      <c r="B181" s="16"/>
      <c r="C181" s="16"/>
      <c r="D181" s="16"/>
      <c r="E181" s="16"/>
      <c r="F181" s="17"/>
      <c r="G181" s="17"/>
      <c r="H181" s="17"/>
      <c r="I181" s="2"/>
      <c r="J181" s="2"/>
      <c r="K181" s="2"/>
      <c r="L181" s="2"/>
      <c r="M181" s="2"/>
      <c r="N181" s="2"/>
      <c r="O181" s="2"/>
      <c r="P181" s="2"/>
      <c r="Q181" s="2"/>
      <c r="R181" s="2"/>
      <c r="S181" s="2"/>
      <c r="T181" s="2"/>
      <c r="U181" s="2"/>
      <c r="V181" s="2"/>
      <c r="W181" s="2"/>
      <c r="X181" s="2"/>
      <c r="Y181" s="2"/>
      <c r="Z181" s="2"/>
      <c r="AA181" s="2"/>
    </row>
    <row r="182" spans="1:27" ht="15.75" customHeight="1">
      <c r="A182" s="15"/>
      <c r="B182" s="16"/>
      <c r="C182" s="16"/>
      <c r="D182" s="16"/>
      <c r="E182" s="16"/>
      <c r="F182" s="17"/>
      <c r="G182" s="17"/>
      <c r="H182" s="17"/>
      <c r="I182" s="2"/>
      <c r="J182" s="2"/>
      <c r="K182" s="2"/>
      <c r="L182" s="2"/>
      <c r="M182" s="2"/>
      <c r="N182" s="2"/>
      <c r="O182" s="2"/>
      <c r="P182" s="2"/>
      <c r="Q182" s="2"/>
      <c r="R182" s="2"/>
      <c r="S182" s="2"/>
      <c r="T182" s="2"/>
      <c r="U182" s="2"/>
      <c r="V182" s="2"/>
      <c r="W182" s="2"/>
      <c r="X182" s="2"/>
      <c r="Y182" s="2"/>
      <c r="Z182" s="2"/>
      <c r="AA182" s="2"/>
    </row>
    <row r="183" spans="1:27" ht="15.75" customHeight="1">
      <c r="A183" s="15"/>
      <c r="B183" s="16"/>
      <c r="C183" s="16"/>
      <c r="D183" s="16"/>
      <c r="E183" s="16"/>
      <c r="F183" s="17"/>
      <c r="G183" s="17"/>
      <c r="H183" s="17"/>
      <c r="I183" s="2"/>
      <c r="J183" s="2"/>
      <c r="K183" s="2"/>
      <c r="L183" s="2"/>
      <c r="M183" s="2"/>
      <c r="N183" s="2"/>
      <c r="O183" s="2"/>
      <c r="P183" s="2"/>
      <c r="Q183" s="2"/>
      <c r="R183" s="2"/>
      <c r="S183" s="2"/>
      <c r="T183" s="2"/>
      <c r="U183" s="2"/>
      <c r="V183" s="2"/>
      <c r="W183" s="2"/>
      <c r="X183" s="2"/>
      <c r="Y183" s="2"/>
      <c r="Z183" s="2"/>
      <c r="AA183" s="2"/>
    </row>
    <row r="184" spans="1:27" ht="15.75" customHeight="1">
      <c r="A184" s="15"/>
      <c r="B184" s="16"/>
      <c r="C184" s="16"/>
      <c r="D184" s="16"/>
      <c r="E184" s="16"/>
      <c r="F184" s="17"/>
      <c r="G184" s="17"/>
      <c r="H184" s="17"/>
      <c r="I184" s="2"/>
      <c r="J184" s="2"/>
      <c r="K184" s="2"/>
      <c r="L184" s="2"/>
      <c r="M184" s="2"/>
      <c r="N184" s="2"/>
      <c r="O184" s="2"/>
      <c r="P184" s="2"/>
      <c r="Q184" s="2"/>
      <c r="R184" s="2"/>
      <c r="S184" s="2"/>
      <c r="T184" s="2"/>
      <c r="U184" s="2"/>
      <c r="V184" s="2"/>
      <c r="W184" s="2"/>
      <c r="X184" s="2"/>
      <c r="Y184" s="2"/>
      <c r="Z184" s="2"/>
      <c r="AA184" s="2"/>
    </row>
    <row r="185" spans="1:27" ht="15.75" customHeight="1">
      <c r="A185" s="15"/>
      <c r="B185" s="16"/>
      <c r="C185" s="16"/>
      <c r="D185" s="16"/>
      <c r="E185" s="16"/>
      <c r="F185" s="17"/>
      <c r="G185" s="17"/>
      <c r="H185" s="17"/>
      <c r="I185" s="2"/>
      <c r="J185" s="2"/>
      <c r="K185" s="2"/>
      <c r="L185" s="2"/>
      <c r="M185" s="2"/>
      <c r="N185" s="2"/>
      <c r="O185" s="2"/>
      <c r="P185" s="2"/>
      <c r="Q185" s="2"/>
      <c r="R185" s="2"/>
      <c r="S185" s="2"/>
      <c r="T185" s="2"/>
      <c r="U185" s="2"/>
      <c r="V185" s="2"/>
      <c r="W185" s="2"/>
      <c r="X185" s="2"/>
      <c r="Y185" s="2"/>
      <c r="Z185" s="2"/>
      <c r="AA185" s="2"/>
    </row>
    <row r="186" spans="1:27" ht="15.75" customHeight="1">
      <c r="A186" s="15"/>
      <c r="B186" s="16"/>
      <c r="C186" s="16"/>
      <c r="D186" s="16"/>
      <c r="E186" s="16"/>
      <c r="F186" s="17"/>
      <c r="G186" s="17"/>
      <c r="H186" s="17"/>
      <c r="I186" s="2"/>
      <c r="J186" s="2"/>
      <c r="K186" s="2"/>
      <c r="L186" s="2"/>
      <c r="M186" s="2"/>
      <c r="N186" s="2"/>
      <c r="O186" s="2"/>
      <c r="P186" s="2"/>
      <c r="Q186" s="2"/>
      <c r="R186" s="2"/>
      <c r="S186" s="2"/>
      <c r="T186" s="2"/>
      <c r="U186" s="2"/>
      <c r="V186" s="2"/>
      <c r="W186" s="2"/>
      <c r="X186" s="2"/>
      <c r="Y186" s="2"/>
      <c r="Z186" s="2"/>
      <c r="AA186" s="2"/>
    </row>
    <row r="187" spans="1:27" ht="15.75" customHeight="1">
      <c r="A187" s="15"/>
      <c r="B187" s="16"/>
      <c r="C187" s="16"/>
      <c r="D187" s="16"/>
      <c r="E187" s="16"/>
      <c r="F187" s="17"/>
      <c r="G187" s="17"/>
      <c r="H187" s="17"/>
      <c r="I187" s="2"/>
      <c r="J187" s="2"/>
      <c r="K187" s="2"/>
      <c r="L187" s="2"/>
      <c r="M187" s="2"/>
      <c r="N187" s="2"/>
      <c r="O187" s="2"/>
      <c r="P187" s="2"/>
      <c r="Q187" s="2"/>
      <c r="R187" s="2"/>
      <c r="S187" s="2"/>
      <c r="T187" s="2"/>
      <c r="U187" s="2"/>
      <c r="V187" s="2"/>
      <c r="W187" s="2"/>
      <c r="X187" s="2"/>
      <c r="Y187" s="2"/>
      <c r="Z187" s="2"/>
      <c r="AA187" s="2"/>
    </row>
    <row r="188" spans="1:27" ht="15.75" customHeight="1">
      <c r="A188" s="15"/>
      <c r="B188" s="16"/>
      <c r="C188" s="16"/>
      <c r="D188" s="16"/>
      <c r="E188" s="16"/>
      <c r="F188" s="17"/>
      <c r="G188" s="17"/>
      <c r="H188" s="17"/>
      <c r="I188" s="2"/>
      <c r="J188" s="2"/>
      <c r="K188" s="2"/>
      <c r="L188" s="2"/>
      <c r="M188" s="2"/>
      <c r="N188" s="2"/>
      <c r="O188" s="2"/>
      <c r="P188" s="2"/>
      <c r="Q188" s="2"/>
      <c r="R188" s="2"/>
      <c r="S188" s="2"/>
      <c r="T188" s="2"/>
      <c r="U188" s="2"/>
      <c r="V188" s="2"/>
      <c r="W188" s="2"/>
      <c r="X188" s="2"/>
      <c r="Y188" s="2"/>
      <c r="Z188" s="2"/>
      <c r="AA188" s="2"/>
    </row>
    <row r="189" spans="1:27" ht="15.75" customHeight="1">
      <c r="A189" s="15"/>
      <c r="B189" s="16"/>
      <c r="C189" s="16"/>
      <c r="D189" s="16"/>
      <c r="E189" s="16"/>
      <c r="F189" s="17"/>
      <c r="G189" s="17"/>
      <c r="H189" s="17"/>
      <c r="I189" s="2"/>
      <c r="J189" s="2"/>
      <c r="K189" s="2"/>
      <c r="L189" s="2"/>
      <c r="M189" s="2"/>
      <c r="N189" s="2"/>
      <c r="O189" s="2"/>
      <c r="P189" s="2"/>
      <c r="Q189" s="2"/>
      <c r="R189" s="2"/>
      <c r="S189" s="2"/>
      <c r="T189" s="2"/>
      <c r="U189" s="2"/>
      <c r="V189" s="2"/>
      <c r="W189" s="2"/>
      <c r="X189" s="2"/>
      <c r="Y189" s="2"/>
      <c r="Z189" s="2"/>
      <c r="AA189" s="2"/>
    </row>
    <row r="190" spans="1:27" ht="15.75" customHeight="1">
      <c r="A190" s="15"/>
      <c r="B190" s="16"/>
      <c r="C190" s="16"/>
      <c r="D190" s="16"/>
      <c r="E190" s="16"/>
      <c r="F190" s="17"/>
      <c r="G190" s="17"/>
      <c r="H190" s="17"/>
      <c r="I190" s="2"/>
      <c r="J190" s="2"/>
      <c r="K190" s="2"/>
      <c r="L190" s="2"/>
      <c r="M190" s="2"/>
      <c r="N190" s="2"/>
      <c r="O190" s="2"/>
      <c r="P190" s="2"/>
      <c r="Q190" s="2"/>
      <c r="R190" s="2"/>
      <c r="S190" s="2"/>
      <c r="T190" s="2"/>
      <c r="U190" s="2"/>
      <c r="V190" s="2"/>
      <c r="W190" s="2"/>
      <c r="X190" s="2"/>
      <c r="Y190" s="2"/>
      <c r="Z190" s="2"/>
      <c r="AA190" s="2"/>
    </row>
    <row r="191" spans="1:27" ht="15.75" customHeight="1">
      <c r="A191" s="15"/>
      <c r="B191" s="16"/>
      <c r="C191" s="16"/>
      <c r="D191" s="16"/>
      <c r="E191" s="16"/>
      <c r="F191" s="17"/>
      <c r="G191" s="17"/>
      <c r="H191" s="17"/>
      <c r="I191" s="2"/>
      <c r="J191" s="2"/>
      <c r="K191" s="2"/>
      <c r="L191" s="2"/>
      <c r="M191" s="2"/>
      <c r="N191" s="2"/>
      <c r="O191" s="2"/>
      <c r="P191" s="2"/>
      <c r="Q191" s="2"/>
      <c r="R191" s="2"/>
      <c r="S191" s="2"/>
      <c r="T191" s="2"/>
      <c r="U191" s="2"/>
      <c r="V191" s="2"/>
      <c r="W191" s="2"/>
      <c r="X191" s="2"/>
      <c r="Y191" s="2"/>
      <c r="Z191" s="2"/>
      <c r="AA191" s="2"/>
    </row>
    <row r="192" spans="1:27" ht="15.75" customHeight="1">
      <c r="A192" s="15"/>
      <c r="B192" s="16"/>
      <c r="C192" s="16"/>
      <c r="D192" s="16"/>
      <c r="E192" s="16"/>
      <c r="F192" s="17"/>
      <c r="G192" s="17"/>
      <c r="H192" s="17"/>
      <c r="I192" s="2"/>
      <c r="J192" s="2"/>
      <c r="K192" s="2"/>
      <c r="L192" s="2"/>
      <c r="M192" s="2"/>
      <c r="N192" s="2"/>
      <c r="O192" s="2"/>
      <c r="P192" s="2"/>
      <c r="Q192" s="2"/>
      <c r="R192" s="2"/>
      <c r="S192" s="2"/>
      <c r="T192" s="2"/>
      <c r="U192" s="2"/>
      <c r="V192" s="2"/>
      <c r="W192" s="2"/>
      <c r="X192" s="2"/>
      <c r="Y192" s="2"/>
      <c r="Z192" s="2"/>
      <c r="AA192" s="2"/>
    </row>
    <row r="193" spans="1:27" ht="15.75" customHeight="1">
      <c r="A193" s="15"/>
      <c r="B193" s="16"/>
      <c r="C193" s="16"/>
      <c r="D193" s="16"/>
      <c r="E193" s="16"/>
      <c r="F193" s="17"/>
      <c r="G193" s="17"/>
      <c r="H193" s="17"/>
      <c r="I193" s="2"/>
      <c r="J193" s="2"/>
      <c r="K193" s="2"/>
      <c r="L193" s="2"/>
      <c r="M193" s="2"/>
      <c r="N193" s="2"/>
      <c r="O193" s="2"/>
      <c r="P193" s="2"/>
      <c r="Q193" s="2"/>
      <c r="R193" s="2"/>
      <c r="S193" s="2"/>
      <c r="T193" s="2"/>
      <c r="U193" s="2"/>
      <c r="V193" s="2"/>
      <c r="W193" s="2"/>
      <c r="X193" s="2"/>
      <c r="Y193" s="2"/>
      <c r="Z193" s="2"/>
      <c r="AA193" s="2"/>
    </row>
    <row r="194" spans="1:27" ht="15.75" customHeight="1">
      <c r="A194" s="15"/>
      <c r="B194" s="16"/>
      <c r="C194" s="16"/>
      <c r="D194" s="16"/>
      <c r="E194" s="16"/>
      <c r="F194" s="17"/>
      <c r="G194" s="17"/>
      <c r="H194" s="17"/>
      <c r="I194" s="2"/>
      <c r="J194" s="2"/>
      <c r="K194" s="2"/>
      <c r="L194" s="2"/>
      <c r="M194" s="2"/>
      <c r="N194" s="2"/>
      <c r="O194" s="2"/>
      <c r="P194" s="2"/>
      <c r="Q194" s="2"/>
      <c r="R194" s="2"/>
      <c r="S194" s="2"/>
      <c r="T194" s="2"/>
      <c r="U194" s="2"/>
      <c r="V194" s="2"/>
      <c r="W194" s="2"/>
      <c r="X194" s="2"/>
      <c r="Y194" s="2"/>
      <c r="Z194" s="2"/>
      <c r="AA194" s="2"/>
    </row>
    <row r="195" spans="1:27" ht="15.75" customHeight="1">
      <c r="A195" s="15"/>
      <c r="B195" s="16"/>
      <c r="C195" s="16"/>
      <c r="D195" s="16"/>
      <c r="E195" s="16"/>
      <c r="F195" s="17"/>
      <c r="G195" s="17"/>
      <c r="H195" s="17"/>
      <c r="I195" s="2"/>
      <c r="J195" s="2"/>
      <c r="K195" s="2"/>
      <c r="L195" s="2"/>
      <c r="M195" s="2"/>
      <c r="N195" s="2"/>
      <c r="O195" s="2"/>
      <c r="P195" s="2"/>
      <c r="Q195" s="2"/>
      <c r="R195" s="2"/>
      <c r="S195" s="2"/>
      <c r="T195" s="2"/>
      <c r="U195" s="2"/>
      <c r="V195" s="2"/>
      <c r="W195" s="2"/>
      <c r="X195" s="2"/>
      <c r="Y195" s="2"/>
      <c r="Z195" s="2"/>
      <c r="AA195" s="2"/>
    </row>
    <row r="196" spans="1:27" ht="15.75" customHeight="1">
      <c r="A196" s="15"/>
      <c r="B196" s="16"/>
      <c r="C196" s="16"/>
      <c r="D196" s="16"/>
      <c r="E196" s="16"/>
      <c r="F196" s="17"/>
      <c r="G196" s="17"/>
      <c r="H196" s="17"/>
      <c r="I196" s="2"/>
      <c r="J196" s="2"/>
      <c r="K196" s="2"/>
      <c r="L196" s="2"/>
      <c r="M196" s="2"/>
      <c r="N196" s="2"/>
      <c r="O196" s="2"/>
      <c r="P196" s="2"/>
      <c r="Q196" s="2"/>
      <c r="R196" s="2"/>
      <c r="S196" s="2"/>
      <c r="T196" s="2"/>
      <c r="U196" s="2"/>
      <c r="V196" s="2"/>
      <c r="W196" s="2"/>
      <c r="X196" s="2"/>
      <c r="Y196" s="2"/>
      <c r="Z196" s="2"/>
      <c r="AA196" s="2"/>
    </row>
    <row r="197" spans="1:27" ht="15.75" customHeight="1">
      <c r="A197" s="15"/>
      <c r="B197" s="16"/>
      <c r="C197" s="16"/>
      <c r="D197" s="16"/>
      <c r="E197" s="16"/>
      <c r="F197" s="17"/>
      <c r="G197" s="17"/>
      <c r="H197" s="17"/>
      <c r="I197" s="2"/>
      <c r="J197" s="2"/>
      <c r="K197" s="2"/>
      <c r="L197" s="2"/>
      <c r="M197" s="2"/>
      <c r="N197" s="2"/>
      <c r="O197" s="2"/>
      <c r="P197" s="2"/>
      <c r="Q197" s="2"/>
      <c r="R197" s="2"/>
      <c r="S197" s="2"/>
      <c r="T197" s="2"/>
      <c r="U197" s="2"/>
      <c r="V197" s="2"/>
      <c r="W197" s="2"/>
      <c r="X197" s="2"/>
      <c r="Y197" s="2"/>
      <c r="Z197" s="2"/>
      <c r="AA197" s="2"/>
    </row>
    <row r="198" spans="1:27" ht="15.75" customHeight="1">
      <c r="A198" s="15"/>
      <c r="B198" s="16"/>
      <c r="C198" s="16"/>
      <c r="D198" s="16"/>
      <c r="E198" s="16"/>
      <c r="F198" s="17"/>
      <c r="G198" s="17"/>
      <c r="H198" s="17"/>
      <c r="I198" s="2"/>
      <c r="J198" s="2"/>
      <c r="K198" s="2"/>
      <c r="L198" s="2"/>
      <c r="M198" s="2"/>
      <c r="N198" s="2"/>
      <c r="O198" s="2"/>
      <c r="P198" s="2"/>
      <c r="Q198" s="2"/>
      <c r="R198" s="2"/>
      <c r="S198" s="2"/>
      <c r="T198" s="2"/>
      <c r="U198" s="2"/>
      <c r="V198" s="2"/>
      <c r="W198" s="2"/>
      <c r="X198" s="2"/>
      <c r="Y198" s="2"/>
      <c r="Z198" s="2"/>
      <c r="AA198" s="2"/>
    </row>
    <row r="199" spans="1:27" ht="15.75" customHeight="1">
      <c r="A199" s="15"/>
      <c r="B199" s="16"/>
      <c r="C199" s="16"/>
      <c r="D199" s="16"/>
      <c r="E199" s="16"/>
      <c r="F199" s="17"/>
      <c r="G199" s="17"/>
      <c r="H199" s="17"/>
      <c r="I199" s="2"/>
      <c r="J199" s="2"/>
      <c r="K199" s="2"/>
      <c r="L199" s="2"/>
      <c r="M199" s="2"/>
      <c r="N199" s="2"/>
      <c r="O199" s="2"/>
      <c r="P199" s="2"/>
      <c r="Q199" s="2"/>
      <c r="R199" s="2"/>
      <c r="S199" s="2"/>
      <c r="T199" s="2"/>
      <c r="U199" s="2"/>
      <c r="V199" s="2"/>
      <c r="W199" s="2"/>
      <c r="X199" s="2"/>
      <c r="Y199" s="2"/>
      <c r="Z199" s="2"/>
      <c r="AA199" s="2"/>
    </row>
    <row r="200" spans="1:27" ht="15.75" customHeight="1">
      <c r="A200" s="15"/>
      <c r="B200" s="16"/>
      <c r="C200" s="16"/>
      <c r="D200" s="16"/>
      <c r="E200" s="16"/>
      <c r="F200" s="17"/>
      <c r="G200" s="17"/>
      <c r="H200" s="17"/>
      <c r="I200" s="2"/>
      <c r="J200" s="2"/>
      <c r="K200" s="2"/>
      <c r="L200" s="2"/>
      <c r="M200" s="2"/>
      <c r="N200" s="2"/>
      <c r="O200" s="2"/>
      <c r="P200" s="2"/>
      <c r="Q200" s="2"/>
      <c r="R200" s="2"/>
      <c r="S200" s="2"/>
      <c r="T200" s="2"/>
      <c r="U200" s="2"/>
      <c r="V200" s="2"/>
      <c r="W200" s="2"/>
      <c r="X200" s="2"/>
      <c r="Y200" s="2"/>
      <c r="Z200" s="2"/>
      <c r="AA200" s="2"/>
    </row>
    <row r="201" spans="1:27" ht="15.75" customHeight="1">
      <c r="A201" s="15"/>
      <c r="B201" s="16"/>
      <c r="C201" s="16"/>
      <c r="D201" s="16"/>
      <c r="E201" s="16"/>
      <c r="F201" s="17"/>
      <c r="G201" s="17"/>
      <c r="H201" s="17"/>
      <c r="I201" s="2"/>
      <c r="J201" s="2"/>
      <c r="K201" s="2"/>
      <c r="L201" s="2"/>
      <c r="M201" s="2"/>
      <c r="N201" s="2"/>
      <c r="O201" s="2"/>
      <c r="P201" s="2"/>
      <c r="Q201" s="2"/>
      <c r="R201" s="2"/>
      <c r="S201" s="2"/>
      <c r="T201" s="2"/>
      <c r="U201" s="2"/>
      <c r="V201" s="2"/>
      <c r="W201" s="2"/>
      <c r="X201" s="2"/>
      <c r="Y201" s="2"/>
      <c r="Z201" s="2"/>
      <c r="AA201" s="2"/>
    </row>
    <row r="202" spans="1:27" ht="15.75" customHeight="1">
      <c r="A202" s="15"/>
      <c r="B202" s="16"/>
      <c r="C202" s="16"/>
      <c r="D202" s="16"/>
      <c r="E202" s="16"/>
      <c r="F202" s="17"/>
      <c r="G202" s="17"/>
      <c r="H202" s="17"/>
      <c r="I202" s="2"/>
      <c r="J202" s="2"/>
      <c r="K202" s="2"/>
      <c r="L202" s="2"/>
      <c r="M202" s="2"/>
      <c r="N202" s="2"/>
      <c r="O202" s="2"/>
      <c r="P202" s="2"/>
      <c r="Q202" s="2"/>
      <c r="R202" s="2"/>
      <c r="S202" s="2"/>
      <c r="T202" s="2"/>
      <c r="U202" s="2"/>
      <c r="V202" s="2"/>
      <c r="W202" s="2"/>
      <c r="X202" s="2"/>
      <c r="Y202" s="2"/>
      <c r="Z202" s="2"/>
      <c r="AA202" s="2"/>
    </row>
    <row r="203" spans="1:27" ht="15.75" customHeight="1">
      <c r="A203" s="15"/>
      <c r="B203" s="16"/>
      <c r="C203" s="16"/>
      <c r="D203" s="16"/>
      <c r="E203" s="16"/>
      <c r="F203" s="17"/>
      <c r="G203" s="17"/>
      <c r="H203" s="17"/>
      <c r="I203" s="2"/>
      <c r="J203" s="2"/>
      <c r="K203" s="2"/>
      <c r="L203" s="2"/>
      <c r="M203" s="2"/>
      <c r="N203" s="2"/>
      <c r="O203" s="2"/>
      <c r="P203" s="2"/>
      <c r="Q203" s="2"/>
      <c r="R203" s="2"/>
      <c r="S203" s="2"/>
      <c r="T203" s="2"/>
      <c r="U203" s="2"/>
      <c r="V203" s="2"/>
      <c r="W203" s="2"/>
      <c r="X203" s="2"/>
      <c r="Y203" s="2"/>
      <c r="Z203" s="2"/>
      <c r="AA203" s="2"/>
    </row>
    <row r="204" spans="1:27" ht="15.75" customHeight="1">
      <c r="A204" s="15"/>
      <c r="B204" s="16"/>
      <c r="C204" s="16"/>
      <c r="D204" s="16"/>
      <c r="E204" s="16"/>
      <c r="F204" s="17"/>
      <c r="G204" s="17"/>
      <c r="H204" s="17"/>
      <c r="I204" s="2"/>
      <c r="J204" s="2"/>
      <c r="K204" s="2"/>
      <c r="L204" s="2"/>
      <c r="M204" s="2"/>
      <c r="N204" s="2"/>
      <c r="O204" s="2"/>
      <c r="P204" s="2"/>
      <c r="Q204" s="2"/>
      <c r="R204" s="2"/>
      <c r="S204" s="2"/>
      <c r="T204" s="2"/>
      <c r="U204" s="2"/>
      <c r="V204" s="2"/>
      <c r="W204" s="2"/>
      <c r="X204" s="2"/>
      <c r="Y204" s="2"/>
      <c r="Z204" s="2"/>
      <c r="AA204" s="2"/>
    </row>
    <row r="205" spans="1:27" ht="15.75" customHeight="1">
      <c r="A205" s="15"/>
      <c r="B205" s="16"/>
      <c r="C205" s="16"/>
      <c r="D205" s="16"/>
      <c r="E205" s="16"/>
      <c r="F205" s="17"/>
      <c r="G205" s="17"/>
      <c r="H205" s="17"/>
      <c r="I205" s="2"/>
      <c r="J205" s="2"/>
      <c r="K205" s="2"/>
      <c r="L205" s="2"/>
      <c r="M205" s="2"/>
      <c r="N205" s="2"/>
      <c r="O205" s="2"/>
      <c r="P205" s="2"/>
      <c r="Q205" s="2"/>
      <c r="R205" s="2"/>
      <c r="S205" s="2"/>
      <c r="T205" s="2"/>
      <c r="U205" s="2"/>
      <c r="V205" s="2"/>
      <c r="W205" s="2"/>
      <c r="X205" s="2"/>
      <c r="Y205" s="2"/>
      <c r="Z205" s="2"/>
      <c r="AA205" s="2"/>
    </row>
    <row r="206" spans="1:27" ht="15.75" customHeight="1">
      <c r="A206" s="15"/>
      <c r="B206" s="16"/>
      <c r="C206" s="16"/>
      <c r="D206" s="16"/>
      <c r="E206" s="16"/>
      <c r="F206" s="17"/>
      <c r="G206" s="17"/>
      <c r="H206" s="17"/>
      <c r="I206" s="2"/>
      <c r="J206" s="2"/>
      <c r="K206" s="2"/>
      <c r="L206" s="2"/>
      <c r="M206" s="2"/>
      <c r="N206" s="2"/>
      <c r="O206" s="2"/>
      <c r="P206" s="2"/>
      <c r="Q206" s="2"/>
      <c r="R206" s="2"/>
      <c r="S206" s="2"/>
      <c r="T206" s="2"/>
      <c r="U206" s="2"/>
      <c r="V206" s="2"/>
      <c r="W206" s="2"/>
      <c r="X206" s="2"/>
      <c r="Y206" s="2"/>
      <c r="Z206" s="2"/>
      <c r="AA206" s="2"/>
    </row>
    <row r="207" spans="1:27" ht="15.75" customHeight="1">
      <c r="A207" s="15"/>
      <c r="B207" s="16"/>
      <c r="C207" s="16"/>
      <c r="D207" s="16"/>
      <c r="E207" s="16"/>
      <c r="F207" s="17"/>
      <c r="G207" s="17"/>
      <c r="H207" s="17"/>
      <c r="I207" s="2"/>
      <c r="J207" s="2"/>
      <c r="K207" s="2"/>
      <c r="L207" s="2"/>
      <c r="M207" s="2"/>
      <c r="N207" s="2"/>
      <c r="O207" s="2"/>
      <c r="P207" s="2"/>
      <c r="Q207" s="2"/>
      <c r="R207" s="2"/>
      <c r="S207" s="2"/>
      <c r="T207" s="2"/>
      <c r="U207" s="2"/>
      <c r="V207" s="2"/>
      <c r="W207" s="2"/>
      <c r="X207" s="2"/>
      <c r="Y207" s="2"/>
      <c r="Z207" s="2"/>
      <c r="AA207" s="2"/>
    </row>
    <row r="208" spans="1:27" ht="15.75" customHeight="1">
      <c r="A208" s="15"/>
      <c r="B208" s="16"/>
      <c r="C208" s="16"/>
      <c r="D208" s="16"/>
      <c r="E208" s="16"/>
      <c r="F208" s="17"/>
      <c r="G208" s="17"/>
      <c r="H208" s="17"/>
      <c r="I208" s="2"/>
      <c r="J208" s="2"/>
      <c r="K208" s="2"/>
      <c r="L208" s="2"/>
      <c r="M208" s="2"/>
      <c r="N208" s="2"/>
      <c r="O208" s="2"/>
      <c r="P208" s="2"/>
      <c r="Q208" s="2"/>
      <c r="R208" s="2"/>
      <c r="S208" s="2"/>
      <c r="T208" s="2"/>
      <c r="U208" s="2"/>
      <c r="V208" s="2"/>
      <c r="W208" s="2"/>
      <c r="X208" s="2"/>
      <c r="Y208" s="2"/>
      <c r="Z208" s="2"/>
      <c r="AA208" s="2"/>
    </row>
    <row r="209" spans="1:27" ht="15.75" customHeight="1">
      <c r="A209" s="15"/>
      <c r="B209" s="16"/>
      <c r="C209" s="16"/>
      <c r="D209" s="16"/>
      <c r="E209" s="16"/>
      <c r="F209" s="17"/>
      <c r="G209" s="17"/>
      <c r="H209" s="17"/>
      <c r="I209" s="2"/>
      <c r="J209" s="2"/>
      <c r="K209" s="2"/>
      <c r="L209" s="2"/>
      <c r="M209" s="2"/>
      <c r="N209" s="2"/>
      <c r="O209" s="2"/>
      <c r="P209" s="2"/>
      <c r="Q209" s="2"/>
      <c r="R209" s="2"/>
      <c r="S209" s="2"/>
      <c r="T209" s="2"/>
      <c r="U209" s="2"/>
      <c r="V209" s="2"/>
      <c r="W209" s="2"/>
      <c r="X209" s="2"/>
      <c r="Y209" s="2"/>
      <c r="Z209" s="2"/>
      <c r="AA209" s="2"/>
    </row>
    <row r="210" spans="1:27" ht="15.75" customHeight="1">
      <c r="A210" s="15"/>
      <c r="B210" s="16"/>
      <c r="C210" s="16"/>
      <c r="D210" s="16"/>
      <c r="E210" s="16"/>
      <c r="F210" s="17"/>
      <c r="G210" s="17"/>
      <c r="H210" s="17"/>
      <c r="I210" s="2"/>
      <c r="J210" s="2"/>
      <c r="K210" s="2"/>
      <c r="L210" s="2"/>
      <c r="M210" s="2"/>
      <c r="N210" s="2"/>
      <c r="O210" s="2"/>
      <c r="P210" s="2"/>
      <c r="Q210" s="2"/>
      <c r="R210" s="2"/>
      <c r="S210" s="2"/>
      <c r="T210" s="2"/>
      <c r="U210" s="2"/>
      <c r="V210" s="2"/>
      <c r="W210" s="2"/>
      <c r="X210" s="2"/>
      <c r="Y210" s="2"/>
      <c r="Z210" s="2"/>
      <c r="AA210" s="2"/>
    </row>
    <row r="211" spans="1:27" ht="15.75" customHeight="1">
      <c r="A211" s="15"/>
      <c r="B211" s="16"/>
      <c r="C211" s="16"/>
      <c r="D211" s="16"/>
      <c r="E211" s="16"/>
      <c r="F211" s="17"/>
      <c r="G211" s="17"/>
      <c r="H211" s="17"/>
      <c r="I211" s="2"/>
      <c r="J211" s="2"/>
      <c r="K211" s="2"/>
      <c r="L211" s="2"/>
      <c r="M211" s="2"/>
      <c r="N211" s="2"/>
      <c r="O211" s="2"/>
      <c r="P211" s="2"/>
      <c r="Q211" s="2"/>
      <c r="R211" s="2"/>
      <c r="S211" s="2"/>
      <c r="T211" s="2"/>
      <c r="U211" s="2"/>
      <c r="V211" s="2"/>
      <c r="W211" s="2"/>
      <c r="X211" s="2"/>
      <c r="Y211" s="2"/>
      <c r="Z211" s="2"/>
      <c r="AA211" s="2"/>
    </row>
    <row r="212" spans="1:27" ht="15.75" customHeight="1">
      <c r="A212" s="15"/>
      <c r="B212" s="16"/>
      <c r="C212" s="16"/>
      <c r="D212" s="16"/>
      <c r="E212" s="16"/>
      <c r="F212" s="17"/>
      <c r="G212" s="17"/>
      <c r="H212" s="17"/>
      <c r="I212" s="2"/>
      <c r="J212" s="2"/>
      <c r="K212" s="2"/>
      <c r="L212" s="2"/>
      <c r="M212" s="2"/>
      <c r="N212" s="2"/>
      <c r="O212" s="2"/>
      <c r="P212" s="2"/>
      <c r="Q212" s="2"/>
      <c r="R212" s="2"/>
      <c r="S212" s="2"/>
      <c r="T212" s="2"/>
      <c r="U212" s="2"/>
      <c r="V212" s="2"/>
      <c r="W212" s="2"/>
      <c r="X212" s="2"/>
      <c r="Y212" s="2"/>
      <c r="Z212" s="2"/>
      <c r="AA212" s="2"/>
    </row>
    <row r="213" spans="1:27" ht="15.75" customHeight="1">
      <c r="A213" s="15"/>
      <c r="B213" s="16"/>
      <c r="C213" s="16"/>
      <c r="D213" s="16"/>
      <c r="E213" s="16"/>
      <c r="F213" s="17"/>
      <c r="G213" s="17"/>
      <c r="H213" s="17"/>
      <c r="I213" s="2"/>
      <c r="J213" s="2"/>
      <c r="K213" s="2"/>
      <c r="L213" s="2"/>
      <c r="M213" s="2"/>
      <c r="N213" s="2"/>
      <c r="O213" s="2"/>
      <c r="P213" s="2"/>
      <c r="Q213" s="2"/>
      <c r="R213" s="2"/>
      <c r="S213" s="2"/>
      <c r="T213" s="2"/>
      <c r="U213" s="2"/>
      <c r="V213" s="2"/>
      <c r="W213" s="2"/>
      <c r="X213" s="2"/>
      <c r="Y213" s="2"/>
      <c r="Z213" s="2"/>
      <c r="AA213" s="2"/>
    </row>
    <row r="214" spans="1:27" ht="15.75" customHeight="1">
      <c r="A214" s="15"/>
      <c r="B214" s="16"/>
      <c r="C214" s="16"/>
      <c r="D214" s="16"/>
      <c r="E214" s="16"/>
      <c r="F214" s="17"/>
      <c r="G214" s="17"/>
      <c r="H214" s="17"/>
      <c r="I214" s="2"/>
      <c r="J214" s="2"/>
      <c r="K214" s="2"/>
      <c r="L214" s="2"/>
      <c r="M214" s="2"/>
      <c r="N214" s="2"/>
      <c r="O214" s="2"/>
      <c r="P214" s="2"/>
      <c r="Q214" s="2"/>
      <c r="R214" s="2"/>
      <c r="S214" s="2"/>
      <c r="T214" s="2"/>
      <c r="U214" s="2"/>
      <c r="V214" s="2"/>
      <c r="W214" s="2"/>
      <c r="X214" s="2"/>
      <c r="Y214" s="2"/>
      <c r="Z214" s="2"/>
      <c r="AA214" s="2"/>
    </row>
    <row r="215" spans="1:27" ht="15.75" customHeight="1">
      <c r="A215" s="15"/>
      <c r="B215" s="16"/>
      <c r="C215" s="16"/>
      <c r="D215" s="16"/>
      <c r="E215" s="16"/>
      <c r="F215" s="17"/>
      <c r="G215" s="17"/>
      <c r="H215" s="17"/>
      <c r="I215" s="2"/>
      <c r="J215" s="2"/>
      <c r="K215" s="2"/>
      <c r="L215" s="2"/>
      <c r="M215" s="2"/>
      <c r="N215" s="2"/>
      <c r="O215" s="2"/>
      <c r="P215" s="2"/>
      <c r="Q215" s="2"/>
      <c r="R215" s="2"/>
      <c r="S215" s="2"/>
      <c r="T215" s="2"/>
      <c r="U215" s="2"/>
      <c r="V215" s="2"/>
      <c r="W215" s="2"/>
      <c r="X215" s="2"/>
      <c r="Y215" s="2"/>
      <c r="Z215" s="2"/>
      <c r="AA215" s="2"/>
    </row>
    <row r="216" spans="1:27" ht="15.75" customHeight="1">
      <c r="A216" s="15"/>
      <c r="B216" s="16"/>
      <c r="C216" s="16"/>
      <c r="D216" s="16"/>
      <c r="E216" s="16"/>
      <c r="F216" s="17"/>
      <c r="G216" s="17"/>
      <c r="H216" s="17"/>
      <c r="I216" s="2"/>
      <c r="J216" s="2"/>
      <c r="K216" s="2"/>
      <c r="L216" s="2"/>
      <c r="M216" s="2"/>
      <c r="N216" s="2"/>
      <c r="O216" s="2"/>
      <c r="P216" s="2"/>
      <c r="Q216" s="2"/>
      <c r="R216" s="2"/>
      <c r="S216" s="2"/>
      <c r="T216" s="2"/>
      <c r="U216" s="2"/>
      <c r="V216" s="2"/>
      <c r="W216" s="2"/>
      <c r="X216" s="2"/>
      <c r="Y216" s="2"/>
      <c r="Z216" s="2"/>
      <c r="AA216" s="2"/>
    </row>
    <row r="217" spans="1:27" ht="15.75" customHeight="1">
      <c r="A217" s="15"/>
      <c r="B217" s="16"/>
      <c r="C217" s="16"/>
      <c r="D217" s="16"/>
      <c r="E217" s="16"/>
      <c r="F217" s="17"/>
      <c r="G217" s="17"/>
      <c r="H217" s="17"/>
      <c r="I217" s="2"/>
      <c r="J217" s="2"/>
      <c r="K217" s="2"/>
      <c r="L217" s="2"/>
      <c r="M217" s="2"/>
      <c r="N217" s="2"/>
      <c r="O217" s="2"/>
      <c r="P217" s="2"/>
      <c r="Q217" s="2"/>
      <c r="R217" s="2"/>
      <c r="S217" s="2"/>
      <c r="T217" s="2"/>
      <c r="U217" s="2"/>
      <c r="V217" s="2"/>
      <c r="W217" s="2"/>
      <c r="X217" s="2"/>
      <c r="Y217" s="2"/>
      <c r="Z217" s="2"/>
      <c r="AA217" s="2"/>
    </row>
    <row r="218" spans="1:27" ht="15.75" customHeight="1">
      <c r="A218" s="15"/>
      <c r="B218" s="16"/>
      <c r="C218" s="16"/>
      <c r="D218" s="16"/>
      <c r="E218" s="16"/>
      <c r="F218" s="17"/>
      <c r="G218" s="17"/>
      <c r="H218" s="17"/>
      <c r="I218" s="2"/>
      <c r="J218" s="2"/>
      <c r="K218" s="2"/>
      <c r="L218" s="2"/>
      <c r="M218" s="2"/>
      <c r="N218" s="2"/>
      <c r="O218" s="2"/>
      <c r="P218" s="2"/>
      <c r="Q218" s="2"/>
      <c r="R218" s="2"/>
      <c r="S218" s="2"/>
      <c r="T218" s="2"/>
      <c r="U218" s="2"/>
      <c r="V218" s="2"/>
      <c r="W218" s="2"/>
      <c r="X218" s="2"/>
      <c r="Y218" s="2"/>
      <c r="Z218" s="2"/>
      <c r="AA218" s="2"/>
    </row>
    <row r="219" spans="1:27" ht="15.75" customHeight="1">
      <c r="A219" s="15"/>
      <c r="B219" s="16"/>
      <c r="C219" s="16"/>
      <c r="D219" s="16"/>
      <c r="E219" s="16"/>
      <c r="F219" s="17"/>
      <c r="G219" s="17"/>
      <c r="H219" s="17"/>
      <c r="I219" s="2"/>
      <c r="J219" s="2"/>
      <c r="K219" s="2"/>
      <c r="L219" s="2"/>
      <c r="M219" s="2"/>
      <c r="N219" s="2"/>
      <c r="O219" s="2"/>
      <c r="P219" s="2"/>
      <c r="Q219" s="2"/>
      <c r="R219" s="2"/>
      <c r="S219" s="2"/>
      <c r="T219" s="2"/>
      <c r="U219" s="2"/>
      <c r="V219" s="2"/>
      <c r="W219" s="2"/>
      <c r="X219" s="2"/>
      <c r="Y219" s="2"/>
      <c r="Z219" s="2"/>
      <c r="AA219" s="2"/>
    </row>
    <row r="220" spans="1:27" ht="15.75" customHeight="1">
      <c r="A220" s="15"/>
      <c r="B220" s="16"/>
      <c r="C220" s="16"/>
      <c r="D220" s="16"/>
      <c r="E220" s="16"/>
      <c r="F220" s="17"/>
      <c r="G220" s="17"/>
      <c r="H220" s="17"/>
      <c r="I220" s="2"/>
      <c r="J220" s="2"/>
      <c r="K220" s="2"/>
      <c r="L220" s="2"/>
      <c r="M220" s="2"/>
      <c r="N220" s="2"/>
      <c r="O220" s="2"/>
      <c r="P220" s="2"/>
      <c r="Q220" s="2"/>
      <c r="R220" s="2"/>
      <c r="S220" s="2"/>
      <c r="T220" s="2"/>
      <c r="U220" s="2"/>
      <c r="V220" s="2"/>
      <c r="W220" s="2"/>
      <c r="X220" s="2"/>
      <c r="Y220" s="2"/>
      <c r="Z220" s="2"/>
      <c r="AA220" s="2"/>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B2:H2"/>
    <mergeCell ref="B3:H3"/>
    <mergeCell ref="B4:B5"/>
    <mergeCell ref="C4:F4"/>
    <mergeCell ref="C6:D6"/>
    <mergeCell ref="C14:H14"/>
    <mergeCell ref="B7:B8"/>
    <mergeCell ref="B9:B10"/>
    <mergeCell ref="B11:B13"/>
    <mergeCell ref="C11:C13"/>
    <mergeCell ref="D11:D13"/>
    <mergeCell ref="E7:E8"/>
    <mergeCell ref="H7:H8"/>
    <mergeCell ref="F7:F8"/>
    <mergeCell ref="G7:G8"/>
    <mergeCell ref="F9:F10"/>
    <mergeCell ref="F11:F13"/>
    <mergeCell ref="G11:G13"/>
  </mergeCells>
  <pageMargins left="0.51180555555555496" right="0.51180555555555496" top="0.78749999999999998" bottom="0.78749999999999998"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2:X94"/>
  <sheetViews>
    <sheetView showGridLines="0" workbookViewId="0"/>
  </sheetViews>
  <sheetFormatPr defaultColWidth="14.42578125" defaultRowHeight="15" customHeight="1"/>
  <sheetData>
    <row r="2" spans="1:11">
      <c r="A2" s="18" t="s">
        <v>29</v>
      </c>
    </row>
    <row r="4" spans="1:11">
      <c r="A4" s="19"/>
    </row>
    <row r="5" spans="1:11">
      <c r="A5" s="260" t="s">
        <v>30</v>
      </c>
      <c r="B5" s="367"/>
      <c r="C5" s="367"/>
      <c r="D5" s="367"/>
      <c r="E5" s="367"/>
      <c r="F5" s="367"/>
      <c r="G5" s="367"/>
      <c r="H5" s="367"/>
      <c r="I5" s="367"/>
      <c r="J5" s="367"/>
      <c r="K5" s="367"/>
    </row>
    <row r="6" spans="1:11" ht="15" customHeight="1">
      <c r="A6" s="367"/>
      <c r="B6" s="367"/>
      <c r="C6" s="367"/>
      <c r="D6" s="367"/>
      <c r="E6" s="367"/>
      <c r="F6" s="367"/>
      <c r="G6" s="367"/>
      <c r="H6" s="367"/>
      <c r="I6" s="367"/>
      <c r="J6" s="367"/>
      <c r="K6" s="367"/>
    </row>
    <row r="7" spans="1:11" ht="15" customHeight="1">
      <c r="A7" s="367"/>
      <c r="B7" s="367"/>
      <c r="C7" s="367"/>
      <c r="D7" s="367"/>
      <c r="E7" s="367"/>
      <c r="F7" s="367"/>
      <c r="G7" s="367"/>
      <c r="H7" s="367"/>
      <c r="I7" s="367"/>
      <c r="J7" s="367"/>
      <c r="K7" s="367"/>
    </row>
    <row r="8" spans="1:11" ht="15" customHeight="1">
      <c r="A8" s="367"/>
      <c r="B8" s="367"/>
      <c r="C8" s="367"/>
      <c r="D8" s="367"/>
      <c r="E8" s="367"/>
      <c r="F8" s="367"/>
      <c r="G8" s="367"/>
      <c r="H8" s="367"/>
      <c r="I8" s="367"/>
      <c r="J8" s="367"/>
      <c r="K8" s="367"/>
    </row>
    <row r="9" spans="1:11" ht="15" customHeight="1">
      <c r="A9" s="367"/>
      <c r="B9" s="367"/>
      <c r="C9" s="367"/>
      <c r="D9" s="367"/>
      <c r="E9" s="367"/>
      <c r="F9" s="367"/>
      <c r="G9" s="367"/>
      <c r="H9" s="367"/>
      <c r="I9" s="367"/>
      <c r="J9" s="367"/>
      <c r="K9" s="367"/>
    </row>
    <row r="10" spans="1:11" ht="15" customHeight="1">
      <c r="A10" s="367"/>
      <c r="B10" s="367"/>
      <c r="C10" s="367"/>
      <c r="D10" s="367"/>
      <c r="E10" s="367"/>
      <c r="F10" s="367"/>
      <c r="G10" s="367"/>
      <c r="H10" s="367"/>
      <c r="I10" s="367"/>
      <c r="J10" s="367"/>
      <c r="K10" s="367"/>
    </row>
    <row r="11" spans="1:11" ht="15" customHeight="1">
      <c r="A11" s="367"/>
      <c r="B11" s="367"/>
      <c r="C11" s="367"/>
      <c r="D11" s="367"/>
      <c r="E11" s="367"/>
      <c r="F11" s="367"/>
      <c r="G11" s="367"/>
      <c r="H11" s="367"/>
      <c r="I11" s="367"/>
      <c r="J11" s="367"/>
      <c r="K11" s="367"/>
    </row>
    <row r="12" spans="1:11" ht="15" customHeight="1">
      <c r="A12" s="367"/>
      <c r="B12" s="367"/>
      <c r="C12" s="367"/>
      <c r="D12" s="367"/>
      <c r="E12" s="367"/>
      <c r="F12" s="367"/>
      <c r="G12" s="367"/>
      <c r="H12" s="367"/>
      <c r="I12" s="367"/>
      <c r="J12" s="367"/>
      <c r="K12" s="367"/>
    </row>
    <row r="13" spans="1:11" ht="15" customHeight="1">
      <c r="A13" s="367"/>
      <c r="B13" s="367"/>
      <c r="C13" s="367"/>
      <c r="D13" s="367"/>
      <c r="E13" s="367"/>
      <c r="F13" s="367"/>
      <c r="G13" s="367"/>
      <c r="H13" s="367"/>
      <c r="I13" s="367"/>
      <c r="J13" s="367"/>
      <c r="K13" s="367"/>
    </row>
    <row r="14" spans="1:11" ht="15" customHeight="1">
      <c r="A14" s="367"/>
      <c r="B14" s="367"/>
      <c r="C14" s="367"/>
      <c r="D14" s="367"/>
      <c r="E14" s="367"/>
      <c r="F14" s="367"/>
      <c r="G14" s="367"/>
      <c r="H14" s="367"/>
      <c r="I14" s="367"/>
      <c r="J14" s="367"/>
      <c r="K14" s="367"/>
    </row>
    <row r="15" spans="1:11" ht="15" customHeight="1">
      <c r="A15" s="367"/>
      <c r="B15" s="367"/>
      <c r="C15" s="367"/>
      <c r="D15" s="367"/>
      <c r="E15" s="367"/>
      <c r="F15" s="367"/>
      <c r="G15" s="367"/>
      <c r="H15" s="367"/>
      <c r="I15" s="367"/>
      <c r="J15" s="367"/>
      <c r="K15" s="367"/>
    </row>
    <row r="16" spans="1:11" ht="15" customHeight="1">
      <c r="A16" s="367"/>
      <c r="B16" s="367"/>
      <c r="C16" s="367"/>
      <c r="D16" s="367"/>
      <c r="E16" s="367"/>
      <c r="F16" s="367"/>
      <c r="G16" s="367"/>
      <c r="H16" s="367"/>
      <c r="I16" s="367"/>
      <c r="J16" s="367"/>
      <c r="K16" s="367"/>
    </row>
    <row r="17" spans="1:24" ht="15" customHeight="1">
      <c r="A17" s="367"/>
      <c r="B17" s="367"/>
      <c r="C17" s="367"/>
      <c r="D17" s="367"/>
      <c r="E17" s="367"/>
      <c r="F17" s="367"/>
      <c r="G17" s="367"/>
      <c r="H17" s="367"/>
      <c r="I17" s="367"/>
      <c r="J17" s="367"/>
      <c r="K17" s="367"/>
    </row>
    <row r="18" spans="1:24" ht="15" customHeight="1">
      <c r="A18" s="367"/>
      <c r="B18" s="367"/>
      <c r="C18" s="367"/>
      <c r="D18" s="367"/>
      <c r="E18" s="367"/>
      <c r="F18" s="367"/>
      <c r="G18" s="367"/>
      <c r="H18" s="367"/>
      <c r="I18" s="367"/>
      <c r="J18" s="367"/>
      <c r="K18" s="367"/>
    </row>
    <row r="19" spans="1:24" ht="15" customHeight="1">
      <c r="A19" s="367"/>
      <c r="B19" s="367"/>
      <c r="C19" s="367"/>
      <c r="D19" s="367"/>
      <c r="E19" s="367"/>
      <c r="F19" s="367"/>
      <c r="G19" s="367"/>
      <c r="H19" s="367"/>
      <c r="I19" s="367"/>
      <c r="J19" s="367"/>
      <c r="K19" s="367"/>
    </row>
    <row r="20" spans="1:24" ht="15" customHeight="1">
      <c r="A20" s="367"/>
      <c r="B20" s="367"/>
      <c r="C20" s="367"/>
      <c r="D20" s="367"/>
      <c r="E20" s="367"/>
      <c r="F20" s="367"/>
      <c r="G20" s="367"/>
      <c r="H20" s="367"/>
      <c r="I20" s="367"/>
      <c r="J20" s="367"/>
      <c r="K20" s="367"/>
    </row>
    <row r="21" spans="1:24" ht="15" customHeight="1">
      <c r="A21" s="367"/>
      <c r="B21" s="367"/>
      <c r="C21" s="367"/>
      <c r="D21" s="367"/>
      <c r="E21" s="367"/>
      <c r="F21" s="367"/>
      <c r="G21" s="367"/>
      <c r="H21" s="367"/>
      <c r="I21" s="367"/>
      <c r="J21" s="367"/>
      <c r="K21" s="367"/>
    </row>
    <row r="22" spans="1:24">
      <c r="A22" s="18" t="s">
        <v>31</v>
      </c>
    </row>
    <row r="23" spans="1:24">
      <c r="A23" s="19"/>
    </row>
    <row r="24" spans="1:24">
      <c r="A24" s="261" t="s">
        <v>32</v>
      </c>
      <c r="B24" s="367"/>
      <c r="C24" s="367"/>
      <c r="D24" s="367"/>
      <c r="E24" s="367"/>
      <c r="F24" s="367"/>
      <c r="G24" s="367"/>
      <c r="H24" s="367"/>
      <c r="I24" s="367"/>
      <c r="J24" s="367"/>
      <c r="K24" s="367"/>
    </row>
    <row r="25" spans="1:24" ht="30.75" customHeight="1">
      <c r="A25" s="262" t="s">
        <v>33</v>
      </c>
      <c r="B25" s="367"/>
      <c r="C25" s="367"/>
      <c r="D25" s="367"/>
      <c r="E25" s="367"/>
      <c r="F25" s="367"/>
      <c r="G25" s="367"/>
      <c r="H25" s="367"/>
      <c r="I25" s="367"/>
      <c r="J25" s="367"/>
      <c r="K25" s="367"/>
      <c r="L25" s="367"/>
      <c r="M25" s="20"/>
      <c r="N25" s="20"/>
      <c r="O25" s="20"/>
      <c r="P25" s="20"/>
      <c r="Q25" s="20"/>
      <c r="R25" s="20"/>
      <c r="S25" s="20"/>
      <c r="T25" s="20"/>
      <c r="U25" s="20"/>
      <c r="V25" s="20"/>
      <c r="W25" s="20"/>
      <c r="X25" s="20"/>
    </row>
    <row r="26" spans="1:24">
      <c r="A26" s="19"/>
    </row>
    <row r="27" spans="1:24">
      <c r="A27" s="19"/>
    </row>
    <row r="28" spans="1:24">
      <c r="A28" s="19"/>
    </row>
    <row r="29" spans="1:24">
      <c r="A29" s="19"/>
    </row>
    <row r="30" spans="1:24">
      <c r="A30" s="19"/>
    </row>
    <row r="31" spans="1:24">
      <c r="A31" s="19"/>
    </row>
    <row r="32" spans="1:24">
      <c r="A32" s="19"/>
    </row>
    <row r="33" spans="1:11">
      <c r="A33" s="19"/>
    </row>
    <row r="34" spans="1:11">
      <c r="A34" s="19"/>
    </row>
    <row r="35" spans="1:11">
      <c r="A35" s="19"/>
    </row>
    <row r="36" spans="1:11">
      <c r="A36" s="19"/>
    </row>
    <row r="37" spans="1:11">
      <c r="A37" s="19"/>
    </row>
    <row r="38" spans="1:11">
      <c r="A38" s="19"/>
    </row>
    <row r="39" spans="1:11">
      <c r="A39" s="19"/>
    </row>
    <row r="40" spans="1:11">
      <c r="A40" s="19"/>
    </row>
    <row r="41" spans="1:11">
      <c r="A41" s="19"/>
    </row>
    <row r="42" spans="1:11">
      <c r="A42" s="19"/>
    </row>
    <row r="43" spans="1:11">
      <c r="A43" s="19"/>
    </row>
    <row r="44" spans="1:11">
      <c r="A44" s="19"/>
    </row>
    <row r="45" spans="1:11">
      <c r="A45" s="19"/>
    </row>
    <row r="46" spans="1:11">
      <c r="A46" s="19"/>
    </row>
    <row r="47" spans="1:11">
      <c r="A47" s="19"/>
    </row>
    <row r="48" spans="1:11">
      <c r="A48" s="263" t="s">
        <v>34</v>
      </c>
      <c r="B48" s="367"/>
      <c r="C48" s="367"/>
      <c r="D48" s="367"/>
      <c r="E48" s="367"/>
      <c r="F48" s="367"/>
      <c r="G48" s="367"/>
      <c r="H48" s="367"/>
      <c r="I48" s="367"/>
      <c r="J48" s="367"/>
      <c r="K48" s="367"/>
    </row>
    <row r="49" spans="1:11">
      <c r="A49" s="264" t="s">
        <v>35</v>
      </c>
      <c r="B49" s="367"/>
      <c r="C49" s="367"/>
      <c r="D49" s="367"/>
      <c r="E49" s="367"/>
      <c r="F49" s="367"/>
      <c r="G49" s="367"/>
      <c r="H49" s="367"/>
      <c r="I49" s="367"/>
      <c r="J49" s="367"/>
      <c r="K49" s="367"/>
    </row>
    <row r="50" spans="1:11">
      <c r="A50" s="22"/>
      <c r="B50" s="22"/>
      <c r="C50" s="22"/>
      <c r="D50" s="22"/>
      <c r="E50" s="22"/>
      <c r="F50" s="22"/>
      <c r="G50" s="22"/>
      <c r="H50" s="22"/>
      <c r="I50" s="22"/>
      <c r="J50" s="22"/>
    </row>
    <row r="51" spans="1:11">
      <c r="A51" s="265"/>
      <c r="B51" s="367"/>
      <c r="C51" s="367"/>
      <c r="D51" s="367"/>
      <c r="E51" s="367"/>
      <c r="F51" s="367"/>
      <c r="G51" s="367"/>
      <c r="H51" s="367"/>
      <c r="I51" s="367"/>
      <c r="J51" s="367"/>
      <c r="K51" s="367"/>
    </row>
    <row r="52" spans="1:11" ht="15" customHeight="1">
      <c r="A52" s="367"/>
      <c r="B52" s="367"/>
      <c r="C52" s="367"/>
      <c r="D52" s="367"/>
      <c r="E52" s="367"/>
      <c r="F52" s="367"/>
      <c r="G52" s="367"/>
      <c r="H52" s="367"/>
      <c r="I52" s="367"/>
      <c r="J52" s="367"/>
      <c r="K52" s="367"/>
    </row>
    <row r="53" spans="1:11" ht="15" customHeight="1">
      <c r="A53" s="367"/>
      <c r="B53" s="367"/>
      <c r="C53" s="367"/>
      <c r="D53" s="367"/>
      <c r="E53" s="367"/>
      <c r="F53" s="367"/>
      <c r="G53" s="367"/>
      <c r="H53" s="367"/>
      <c r="I53" s="367"/>
      <c r="J53" s="367"/>
      <c r="K53" s="367"/>
    </row>
    <row r="54" spans="1:11" ht="15" customHeight="1">
      <c r="A54" s="367"/>
      <c r="B54" s="367"/>
      <c r="C54" s="367"/>
      <c r="D54" s="367"/>
      <c r="E54" s="367"/>
      <c r="F54" s="367"/>
      <c r="G54" s="367"/>
      <c r="H54" s="367"/>
      <c r="I54" s="367"/>
      <c r="J54" s="367"/>
      <c r="K54" s="367"/>
    </row>
    <row r="55" spans="1:11" ht="15" customHeight="1">
      <c r="A55" s="367"/>
      <c r="B55" s="367"/>
      <c r="C55" s="367"/>
      <c r="D55" s="367"/>
      <c r="E55" s="367"/>
      <c r="F55" s="367"/>
      <c r="G55" s="367"/>
      <c r="H55" s="367"/>
      <c r="I55" s="367"/>
      <c r="J55" s="367"/>
      <c r="K55" s="367"/>
    </row>
    <row r="56" spans="1:11" ht="15" customHeight="1">
      <c r="A56" s="367"/>
      <c r="B56" s="367"/>
      <c r="C56" s="367"/>
      <c r="D56" s="367"/>
      <c r="E56" s="367"/>
      <c r="F56" s="367"/>
      <c r="G56" s="367"/>
      <c r="H56" s="367"/>
      <c r="I56" s="367"/>
      <c r="J56" s="367"/>
      <c r="K56" s="367"/>
    </row>
    <row r="57" spans="1:11" ht="15" customHeight="1">
      <c r="A57" s="367"/>
      <c r="B57" s="367"/>
      <c r="C57" s="367"/>
      <c r="D57" s="367"/>
      <c r="E57" s="367"/>
      <c r="F57" s="367"/>
      <c r="G57" s="367"/>
      <c r="H57" s="367"/>
      <c r="I57" s="367"/>
      <c r="J57" s="367"/>
      <c r="K57" s="367"/>
    </row>
    <row r="58" spans="1:11" ht="15" customHeight="1">
      <c r="A58" s="367"/>
      <c r="B58" s="367"/>
      <c r="C58" s="367"/>
      <c r="D58" s="367"/>
      <c r="E58" s="367"/>
      <c r="F58" s="367"/>
      <c r="G58" s="367"/>
      <c r="H58" s="367"/>
      <c r="I58" s="367"/>
      <c r="J58" s="367"/>
      <c r="K58" s="367"/>
    </row>
    <row r="59" spans="1:11" ht="15" customHeight="1">
      <c r="A59" s="367"/>
      <c r="B59" s="367"/>
      <c r="C59" s="367"/>
      <c r="D59" s="367"/>
      <c r="E59" s="367"/>
      <c r="F59" s="367"/>
      <c r="G59" s="367"/>
      <c r="H59" s="367"/>
      <c r="I59" s="367"/>
      <c r="J59" s="367"/>
      <c r="K59" s="367"/>
    </row>
    <row r="60" spans="1:11" ht="15" customHeight="1">
      <c r="A60" s="367"/>
      <c r="B60" s="367"/>
      <c r="C60" s="367"/>
      <c r="D60" s="367"/>
      <c r="E60" s="367"/>
      <c r="F60" s="367"/>
      <c r="G60" s="367"/>
      <c r="H60" s="367"/>
      <c r="I60" s="367"/>
      <c r="J60" s="367"/>
      <c r="K60" s="367"/>
    </row>
    <row r="61" spans="1:11" ht="15" customHeight="1">
      <c r="A61" s="367"/>
      <c r="B61" s="367"/>
      <c r="C61" s="367"/>
      <c r="D61" s="367"/>
      <c r="E61" s="367"/>
      <c r="F61" s="367"/>
      <c r="G61" s="367"/>
      <c r="H61" s="367"/>
      <c r="I61" s="367"/>
      <c r="J61" s="367"/>
      <c r="K61" s="367"/>
    </row>
    <row r="62" spans="1:11" ht="15" customHeight="1">
      <c r="A62" s="367"/>
      <c r="B62" s="367"/>
      <c r="C62" s="367"/>
      <c r="D62" s="367"/>
      <c r="E62" s="367"/>
      <c r="F62" s="367"/>
      <c r="G62" s="367"/>
      <c r="H62" s="367"/>
      <c r="I62" s="367"/>
      <c r="J62" s="367"/>
      <c r="K62" s="367"/>
    </row>
    <row r="63" spans="1:11" ht="15" customHeight="1">
      <c r="A63" s="367"/>
      <c r="B63" s="367"/>
      <c r="C63" s="367"/>
      <c r="D63" s="367"/>
      <c r="E63" s="367"/>
      <c r="F63" s="367"/>
      <c r="G63" s="367"/>
      <c r="H63" s="367"/>
      <c r="I63" s="367"/>
      <c r="J63" s="367"/>
      <c r="K63" s="367"/>
    </row>
    <row r="64" spans="1:11" ht="15" customHeight="1">
      <c r="A64" s="367"/>
      <c r="B64" s="367"/>
      <c r="C64" s="367"/>
      <c r="D64" s="367"/>
      <c r="E64" s="367"/>
      <c r="F64" s="367"/>
      <c r="G64" s="367"/>
      <c r="H64" s="367"/>
      <c r="I64" s="367"/>
      <c r="J64" s="367"/>
      <c r="K64" s="367"/>
    </row>
    <row r="65" spans="1:24" ht="15" customHeight="1">
      <c r="A65" s="367"/>
      <c r="B65" s="367"/>
      <c r="C65" s="367"/>
      <c r="D65" s="367"/>
      <c r="E65" s="367"/>
      <c r="F65" s="367"/>
      <c r="G65" s="367"/>
      <c r="H65" s="367"/>
      <c r="I65" s="367"/>
      <c r="J65" s="367"/>
      <c r="K65" s="367"/>
    </row>
    <row r="66" spans="1:24" ht="45" customHeight="1">
      <c r="A66" s="367"/>
      <c r="B66" s="367"/>
      <c r="C66" s="367"/>
      <c r="D66" s="367"/>
      <c r="E66" s="367"/>
      <c r="F66" s="367"/>
      <c r="G66" s="367"/>
      <c r="H66" s="367"/>
      <c r="I66" s="367"/>
      <c r="J66" s="367"/>
      <c r="K66" s="367"/>
    </row>
    <row r="67" spans="1:24">
      <c r="A67" s="23"/>
      <c r="B67" s="22"/>
      <c r="C67" s="22"/>
      <c r="D67" s="22"/>
      <c r="E67" s="22"/>
      <c r="F67" s="22"/>
      <c r="G67" s="22"/>
      <c r="H67" s="22"/>
      <c r="I67" s="22"/>
      <c r="J67" s="22"/>
    </row>
    <row r="68" spans="1:24" ht="63" customHeight="1">
      <c r="A68" s="266" t="s">
        <v>36</v>
      </c>
      <c r="B68" s="367"/>
      <c r="C68" s="367"/>
      <c r="D68" s="367"/>
      <c r="E68" s="367"/>
      <c r="F68" s="367"/>
      <c r="G68" s="367"/>
      <c r="H68" s="367"/>
      <c r="I68" s="367"/>
      <c r="J68" s="367"/>
      <c r="K68" s="367"/>
      <c r="L68" s="367"/>
    </row>
    <row r="69" spans="1:24" ht="34.5" customHeight="1">
      <c r="A69" s="267" t="s">
        <v>37</v>
      </c>
      <c r="B69" s="367"/>
      <c r="C69" s="367"/>
      <c r="D69" s="367"/>
      <c r="E69" s="367"/>
      <c r="F69" s="367"/>
      <c r="G69" s="367"/>
      <c r="H69" s="367"/>
      <c r="I69" s="367"/>
      <c r="J69" s="367"/>
      <c r="K69" s="367"/>
      <c r="L69" s="367"/>
      <c r="M69" s="21"/>
      <c r="N69" s="21"/>
      <c r="O69" s="21"/>
      <c r="P69" s="21"/>
      <c r="Q69" s="21"/>
      <c r="R69" s="21"/>
      <c r="S69" s="21"/>
      <c r="T69" s="21"/>
      <c r="U69" s="21"/>
      <c r="V69" s="21"/>
    </row>
    <row r="70" spans="1:24" ht="296.25" customHeight="1">
      <c r="A70" s="269"/>
      <c r="B70" s="367"/>
      <c r="C70" s="367"/>
      <c r="D70" s="367"/>
      <c r="E70" s="367"/>
      <c r="F70" s="367"/>
      <c r="G70" s="367"/>
      <c r="H70" s="367"/>
      <c r="I70" s="367"/>
      <c r="J70" s="367"/>
      <c r="K70" s="367"/>
      <c r="L70" s="24"/>
    </row>
    <row r="71" spans="1:24">
      <c r="A71" s="24"/>
      <c r="B71" s="24"/>
      <c r="C71" s="24"/>
      <c r="D71" s="24"/>
      <c r="E71" s="24"/>
      <c r="F71" s="24"/>
      <c r="G71" s="24"/>
      <c r="H71" s="24"/>
      <c r="I71" s="24"/>
      <c r="J71" s="24"/>
      <c r="K71" s="24"/>
      <c r="L71" s="24"/>
    </row>
    <row r="72" spans="1:24">
      <c r="A72" s="266" t="s">
        <v>38</v>
      </c>
      <c r="B72" s="367"/>
      <c r="C72" s="367"/>
      <c r="D72" s="367"/>
      <c r="E72" s="367"/>
      <c r="F72" s="367"/>
      <c r="G72" s="367"/>
      <c r="H72" s="367"/>
      <c r="I72" s="367"/>
      <c r="J72" s="367"/>
      <c r="K72" s="367"/>
      <c r="L72" s="367"/>
    </row>
    <row r="73" spans="1:24" ht="33.75" customHeight="1">
      <c r="A73" s="267" t="s">
        <v>39</v>
      </c>
      <c r="B73" s="367"/>
      <c r="C73" s="367"/>
      <c r="D73" s="367"/>
      <c r="E73" s="367"/>
      <c r="F73" s="367"/>
      <c r="G73" s="367"/>
      <c r="H73" s="367"/>
      <c r="I73" s="367"/>
      <c r="J73" s="367"/>
      <c r="K73" s="367"/>
      <c r="L73" s="367"/>
      <c r="M73" s="267" t="s">
        <v>37</v>
      </c>
      <c r="N73" s="367"/>
      <c r="O73" s="367"/>
      <c r="P73" s="367"/>
      <c r="Q73" s="367"/>
      <c r="R73" s="367"/>
      <c r="S73" s="367"/>
      <c r="T73" s="367"/>
      <c r="U73" s="367"/>
      <c r="V73" s="367"/>
      <c r="W73" s="367"/>
      <c r="X73" s="367"/>
    </row>
    <row r="74" spans="1:24" ht="188.25" customHeight="1">
      <c r="A74" s="270"/>
      <c r="B74" s="367"/>
      <c r="C74" s="367"/>
      <c r="D74" s="367"/>
      <c r="E74" s="367"/>
      <c r="F74" s="367"/>
      <c r="G74" s="367"/>
      <c r="H74" s="367"/>
      <c r="I74" s="367"/>
      <c r="J74" s="367"/>
      <c r="K74" s="367"/>
      <c r="L74" s="367"/>
    </row>
    <row r="75" spans="1:24" ht="149.25" customHeight="1">
      <c r="A75" s="367"/>
      <c r="B75" s="367"/>
      <c r="C75" s="367"/>
      <c r="D75" s="367"/>
      <c r="E75" s="367"/>
      <c r="F75" s="367"/>
      <c r="G75" s="367"/>
      <c r="H75" s="367"/>
      <c r="I75" s="367"/>
      <c r="J75" s="367"/>
      <c r="K75" s="367"/>
      <c r="L75" s="367"/>
    </row>
    <row r="76" spans="1:24" ht="8.25" customHeight="1">
      <c r="A76" s="24"/>
      <c r="B76" s="24"/>
      <c r="C76" s="24"/>
      <c r="D76" s="24"/>
      <c r="E76" s="24"/>
      <c r="F76" s="24"/>
      <c r="G76" s="24"/>
      <c r="H76" s="24"/>
      <c r="I76" s="24"/>
      <c r="J76" s="24"/>
      <c r="K76" s="24"/>
      <c r="L76" s="24"/>
    </row>
    <row r="77" spans="1:24" ht="9" customHeight="1">
      <c r="A77" s="24"/>
      <c r="B77" s="24"/>
      <c r="C77" s="24"/>
      <c r="D77" s="24"/>
      <c r="E77" s="24"/>
      <c r="F77" s="24"/>
      <c r="G77" s="24"/>
      <c r="H77" s="24"/>
      <c r="I77" s="24"/>
      <c r="J77" s="24"/>
      <c r="K77" s="24"/>
      <c r="L77" s="24"/>
    </row>
    <row r="78" spans="1:24">
      <c r="A78" s="271" t="s">
        <v>40</v>
      </c>
      <c r="B78" s="367"/>
      <c r="C78" s="367"/>
      <c r="D78" s="367"/>
      <c r="E78" s="367"/>
      <c r="F78" s="367"/>
      <c r="G78" s="367"/>
      <c r="H78" s="367"/>
      <c r="I78" s="367"/>
      <c r="J78" s="367"/>
      <c r="K78" s="367"/>
      <c r="L78" s="367"/>
    </row>
    <row r="79" spans="1:24" ht="15" customHeight="1">
      <c r="A79" s="367"/>
      <c r="B79" s="367"/>
      <c r="C79" s="367"/>
      <c r="D79" s="367"/>
      <c r="E79" s="367"/>
      <c r="F79" s="367"/>
      <c r="G79" s="367"/>
      <c r="H79" s="367"/>
      <c r="I79" s="367"/>
      <c r="J79" s="367"/>
      <c r="K79" s="367"/>
      <c r="L79" s="367"/>
    </row>
    <row r="80" spans="1:24" ht="15" customHeight="1">
      <c r="A80" s="367"/>
      <c r="B80" s="367"/>
      <c r="C80" s="367"/>
      <c r="D80" s="367"/>
      <c r="E80" s="367"/>
      <c r="F80" s="367"/>
      <c r="G80" s="367"/>
      <c r="H80" s="367"/>
      <c r="I80" s="367"/>
      <c r="J80" s="367"/>
      <c r="K80" s="367"/>
      <c r="L80" s="367"/>
    </row>
    <row r="81" spans="1:24" ht="48" customHeight="1">
      <c r="A81" s="367"/>
      <c r="B81" s="367"/>
      <c r="C81" s="367"/>
      <c r="D81" s="367"/>
      <c r="E81" s="367"/>
      <c r="F81" s="367"/>
      <c r="G81" s="367"/>
      <c r="H81" s="367"/>
      <c r="I81" s="367"/>
      <c r="J81" s="367"/>
      <c r="K81" s="367"/>
      <c r="L81" s="367"/>
    </row>
    <row r="82" spans="1:24" ht="28.5" customHeight="1">
      <c r="A82" s="267" t="s">
        <v>41</v>
      </c>
      <c r="B82" s="367"/>
      <c r="C82" s="367"/>
      <c r="D82" s="367"/>
      <c r="E82" s="367"/>
      <c r="F82" s="367"/>
      <c r="G82" s="367"/>
      <c r="H82" s="367"/>
      <c r="I82" s="367"/>
      <c r="J82" s="367"/>
      <c r="K82" s="367"/>
      <c r="L82" s="367"/>
      <c r="M82" s="267" t="s">
        <v>37</v>
      </c>
      <c r="N82" s="367"/>
      <c r="O82" s="367"/>
      <c r="P82" s="367"/>
      <c r="Q82" s="367"/>
      <c r="R82" s="367"/>
      <c r="S82" s="367"/>
      <c r="T82" s="367"/>
      <c r="U82" s="367"/>
      <c r="V82" s="367"/>
      <c r="W82" s="367"/>
      <c r="X82" s="367"/>
    </row>
    <row r="83" spans="1:24" ht="276.75" customHeight="1">
      <c r="A83" s="268"/>
      <c r="B83" s="367"/>
      <c r="C83" s="367"/>
      <c r="D83" s="367"/>
      <c r="E83" s="367"/>
      <c r="F83" s="367"/>
      <c r="G83" s="367"/>
      <c r="H83" s="367"/>
      <c r="I83" s="367"/>
      <c r="J83" s="367"/>
      <c r="K83" s="367"/>
      <c r="L83" s="367"/>
    </row>
    <row r="85" spans="1:24">
      <c r="A85" s="19"/>
    </row>
    <row r="86" spans="1:24">
      <c r="A86" s="19"/>
    </row>
    <row r="87" spans="1:24">
      <c r="A87" s="19"/>
    </row>
    <row r="88" spans="1:24">
      <c r="A88" s="19"/>
    </row>
    <row r="89" spans="1:24">
      <c r="A89" s="19"/>
    </row>
    <row r="90" spans="1:24">
      <c r="A90" s="19"/>
    </row>
    <row r="91" spans="1:24">
      <c r="A91" s="19"/>
    </row>
    <row r="92" spans="1:24">
      <c r="A92" s="19"/>
    </row>
    <row r="93" spans="1:24">
      <c r="A93" s="19"/>
    </row>
    <row r="94" spans="1:24">
      <c r="A94" s="19"/>
    </row>
  </sheetData>
  <mergeCells count="17">
    <mergeCell ref="A51:K66"/>
    <mergeCell ref="A68:L68"/>
    <mergeCell ref="A82:L82"/>
    <mergeCell ref="M82:X82"/>
    <mergeCell ref="A83:L83"/>
    <mergeCell ref="A69:L69"/>
    <mergeCell ref="A70:K70"/>
    <mergeCell ref="A72:L72"/>
    <mergeCell ref="A73:L73"/>
    <mergeCell ref="M73:X73"/>
    <mergeCell ref="A74:L75"/>
    <mergeCell ref="A78:L81"/>
    <mergeCell ref="A5:K21"/>
    <mergeCell ref="A24:K24"/>
    <mergeCell ref="A25:L25"/>
    <mergeCell ref="A48:K48"/>
    <mergeCell ref="A49:K49"/>
  </mergeCells>
  <pageMargins left="0" right="0" top="0" bottom="0" header="0" footer="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2:J31"/>
  <sheetViews>
    <sheetView showGridLines="0" workbookViewId="0"/>
  </sheetViews>
  <sheetFormatPr defaultColWidth="14.42578125" defaultRowHeight="15" customHeight="1"/>
  <sheetData>
    <row r="2" spans="1:10">
      <c r="A2" s="399" t="s">
        <v>42</v>
      </c>
      <c r="B2" s="367"/>
      <c r="C2" s="367"/>
      <c r="D2" s="367"/>
      <c r="E2" s="367"/>
      <c r="F2" s="367"/>
      <c r="G2" s="367"/>
      <c r="H2" s="367"/>
      <c r="I2" s="367"/>
      <c r="J2" s="367"/>
    </row>
    <row r="4" spans="1:10">
      <c r="A4" s="272" t="s">
        <v>43</v>
      </c>
      <c r="B4" s="367"/>
      <c r="C4" s="367"/>
      <c r="D4" s="367"/>
      <c r="E4" s="367"/>
      <c r="F4" s="367"/>
      <c r="G4" s="367"/>
      <c r="H4" s="367"/>
      <c r="I4" s="367"/>
      <c r="J4" s="367"/>
    </row>
    <row r="5" spans="1:10" ht="15" customHeight="1">
      <c r="A5" s="367"/>
      <c r="B5" s="367"/>
      <c r="C5" s="367"/>
      <c r="D5" s="367"/>
      <c r="E5" s="367"/>
      <c r="F5" s="367"/>
      <c r="G5" s="367"/>
      <c r="H5" s="367"/>
      <c r="I5" s="367"/>
      <c r="J5" s="367"/>
    </row>
    <row r="6" spans="1:10" ht="15" customHeight="1">
      <c r="A6" s="367"/>
      <c r="B6" s="367"/>
      <c r="C6" s="367"/>
      <c r="D6" s="367"/>
      <c r="E6" s="367"/>
      <c r="F6" s="367"/>
      <c r="G6" s="367"/>
      <c r="H6" s="367"/>
      <c r="I6" s="367"/>
      <c r="J6" s="367"/>
    </row>
    <row r="7" spans="1:10" ht="15" customHeight="1">
      <c r="A7" s="367"/>
      <c r="B7" s="367"/>
      <c r="C7" s="367"/>
      <c r="D7" s="367"/>
      <c r="E7" s="367"/>
      <c r="F7" s="367"/>
      <c r="G7" s="367"/>
      <c r="H7" s="367"/>
      <c r="I7" s="367"/>
      <c r="J7" s="367"/>
    </row>
    <row r="8" spans="1:10" ht="15" customHeight="1">
      <c r="A8" s="367"/>
      <c r="B8" s="367"/>
      <c r="C8" s="367"/>
      <c r="D8" s="367"/>
      <c r="E8" s="367"/>
      <c r="F8" s="367"/>
      <c r="G8" s="367"/>
      <c r="H8" s="367"/>
      <c r="I8" s="367"/>
      <c r="J8" s="367"/>
    </row>
    <row r="9" spans="1:10" ht="15" customHeight="1">
      <c r="A9" s="367"/>
      <c r="B9" s="367"/>
      <c r="C9" s="367"/>
      <c r="D9" s="367"/>
      <c r="E9" s="367"/>
      <c r="F9" s="367"/>
      <c r="G9" s="367"/>
      <c r="H9" s="367"/>
      <c r="I9" s="367"/>
      <c r="J9" s="367"/>
    </row>
    <row r="10" spans="1:10" ht="15" customHeight="1">
      <c r="A10" s="367"/>
      <c r="B10" s="367"/>
      <c r="C10" s="367"/>
      <c r="D10" s="367"/>
      <c r="E10" s="367"/>
      <c r="F10" s="367"/>
      <c r="G10" s="367"/>
      <c r="H10" s="367"/>
      <c r="I10" s="367"/>
      <c r="J10" s="367"/>
    </row>
    <row r="11" spans="1:10" ht="15" customHeight="1">
      <c r="A11" s="367"/>
      <c r="B11" s="367"/>
      <c r="C11" s="367"/>
      <c r="D11" s="367"/>
      <c r="E11" s="367"/>
      <c r="F11" s="367"/>
      <c r="G11" s="367"/>
      <c r="H11" s="367"/>
      <c r="I11" s="367"/>
      <c r="J11" s="367"/>
    </row>
    <row r="12" spans="1:10" ht="15" customHeight="1">
      <c r="A12" s="367"/>
      <c r="B12" s="367"/>
      <c r="C12" s="367"/>
      <c r="D12" s="367"/>
      <c r="E12" s="367"/>
      <c r="F12" s="367"/>
      <c r="G12" s="367"/>
      <c r="H12" s="367"/>
      <c r="I12" s="367"/>
      <c r="J12" s="367"/>
    </row>
    <row r="13" spans="1:10" ht="15" customHeight="1">
      <c r="A13" s="367"/>
      <c r="B13" s="367"/>
      <c r="C13" s="367"/>
      <c r="D13" s="367"/>
      <c r="E13" s="367"/>
      <c r="F13" s="367"/>
      <c r="G13" s="367"/>
      <c r="H13" s="367"/>
      <c r="I13" s="367"/>
      <c r="J13" s="367"/>
    </row>
    <row r="14" spans="1:10" ht="15" customHeight="1">
      <c r="A14" s="367"/>
      <c r="B14" s="367"/>
      <c r="C14" s="367"/>
      <c r="D14" s="367"/>
      <c r="E14" s="367"/>
      <c r="F14" s="367"/>
      <c r="G14" s="367"/>
      <c r="H14" s="367"/>
      <c r="I14" s="367"/>
      <c r="J14" s="367"/>
    </row>
    <row r="15" spans="1:10" ht="15" customHeight="1">
      <c r="A15" s="367"/>
      <c r="B15" s="367"/>
      <c r="C15" s="367"/>
      <c r="D15" s="367"/>
      <c r="E15" s="367"/>
      <c r="F15" s="367"/>
      <c r="G15" s="367"/>
      <c r="H15" s="367"/>
      <c r="I15" s="367"/>
      <c r="J15" s="367"/>
    </row>
    <row r="16" spans="1:10" ht="15" customHeight="1">
      <c r="A16" s="367"/>
      <c r="B16" s="367"/>
      <c r="C16" s="367"/>
      <c r="D16" s="367"/>
      <c r="E16" s="367"/>
      <c r="F16" s="367"/>
      <c r="G16" s="367"/>
      <c r="H16" s="367"/>
      <c r="I16" s="367"/>
      <c r="J16" s="367"/>
    </row>
    <row r="17" spans="1:10" ht="15" customHeight="1">
      <c r="A17" s="367"/>
      <c r="B17" s="367"/>
      <c r="C17" s="367"/>
      <c r="D17" s="367"/>
      <c r="E17" s="367"/>
      <c r="F17" s="367"/>
      <c r="G17" s="367"/>
      <c r="H17" s="367"/>
      <c r="I17" s="367"/>
      <c r="J17" s="367"/>
    </row>
    <row r="18" spans="1:10" ht="15" customHeight="1">
      <c r="A18" s="367"/>
      <c r="B18" s="367"/>
      <c r="C18" s="367"/>
      <c r="D18" s="367"/>
      <c r="E18" s="367"/>
      <c r="F18" s="367"/>
      <c r="G18" s="367"/>
      <c r="H18" s="367"/>
      <c r="I18" s="367"/>
      <c r="J18" s="367"/>
    </row>
    <row r="19" spans="1:10" ht="15" customHeight="1">
      <c r="A19" s="367"/>
      <c r="B19" s="367"/>
      <c r="C19" s="367"/>
      <c r="D19" s="367"/>
      <c r="E19" s="367"/>
      <c r="F19" s="367"/>
      <c r="G19" s="367"/>
      <c r="H19" s="367"/>
      <c r="I19" s="367"/>
      <c r="J19" s="367"/>
    </row>
    <row r="20" spans="1:10" ht="15" customHeight="1">
      <c r="A20" s="367"/>
      <c r="B20" s="367"/>
      <c r="C20" s="367"/>
      <c r="D20" s="367"/>
      <c r="E20" s="367"/>
      <c r="F20" s="367"/>
      <c r="G20" s="367"/>
      <c r="H20" s="367"/>
      <c r="I20" s="367"/>
      <c r="J20" s="367"/>
    </row>
    <row r="21" spans="1:10" ht="15" customHeight="1">
      <c r="A21" s="367"/>
      <c r="B21" s="367"/>
      <c r="C21" s="367"/>
      <c r="D21" s="367"/>
      <c r="E21" s="367"/>
      <c r="F21" s="367"/>
      <c r="G21" s="367"/>
      <c r="H21" s="367"/>
      <c r="I21" s="367"/>
      <c r="J21" s="367"/>
    </row>
    <row r="22" spans="1:10" ht="15" customHeight="1">
      <c r="A22" s="367"/>
      <c r="B22" s="367"/>
      <c r="C22" s="367"/>
      <c r="D22" s="367"/>
      <c r="E22" s="367"/>
      <c r="F22" s="367"/>
      <c r="G22" s="367"/>
      <c r="H22" s="367"/>
      <c r="I22" s="367"/>
      <c r="J22" s="367"/>
    </row>
    <row r="23" spans="1:10" ht="15" customHeight="1">
      <c r="A23" s="367"/>
      <c r="B23" s="367"/>
      <c r="C23" s="367"/>
      <c r="D23" s="367"/>
      <c r="E23" s="367"/>
      <c r="F23" s="367"/>
      <c r="G23" s="367"/>
      <c r="H23" s="367"/>
      <c r="I23" s="367"/>
      <c r="J23" s="367"/>
    </row>
    <row r="24" spans="1:10" ht="15" customHeight="1">
      <c r="A24" s="367"/>
      <c r="B24" s="367"/>
      <c r="C24" s="367"/>
      <c r="D24" s="367"/>
      <c r="E24" s="367"/>
      <c r="F24" s="367"/>
      <c r="G24" s="367"/>
      <c r="H24" s="367"/>
      <c r="I24" s="367"/>
      <c r="J24" s="367"/>
    </row>
    <row r="25" spans="1:10" ht="15" customHeight="1">
      <c r="A25" s="367"/>
      <c r="B25" s="367"/>
      <c r="C25" s="367"/>
      <c r="D25" s="367"/>
      <c r="E25" s="367"/>
      <c r="F25" s="367"/>
      <c r="G25" s="367"/>
      <c r="H25" s="367"/>
      <c r="I25" s="367"/>
      <c r="J25" s="367"/>
    </row>
    <row r="26" spans="1:10" ht="15" customHeight="1">
      <c r="A26" s="367"/>
      <c r="B26" s="367"/>
      <c r="C26" s="367"/>
      <c r="D26" s="367"/>
      <c r="E26" s="367"/>
      <c r="F26" s="367"/>
      <c r="G26" s="367"/>
      <c r="H26" s="367"/>
      <c r="I26" s="367"/>
      <c r="J26" s="367"/>
    </row>
    <row r="27" spans="1:10" ht="15" customHeight="1">
      <c r="A27" s="367"/>
      <c r="B27" s="367"/>
      <c r="C27" s="367"/>
      <c r="D27" s="367"/>
      <c r="E27" s="367"/>
      <c r="F27" s="367"/>
      <c r="G27" s="367"/>
      <c r="H27" s="367"/>
      <c r="I27" s="367"/>
      <c r="J27" s="367"/>
    </row>
    <row r="28" spans="1:10" ht="15" customHeight="1">
      <c r="A28" s="367"/>
      <c r="B28" s="367"/>
      <c r="C28" s="367"/>
      <c r="D28" s="367"/>
      <c r="E28" s="367"/>
      <c r="F28" s="367"/>
      <c r="G28" s="367"/>
      <c r="H28" s="367"/>
      <c r="I28" s="367"/>
      <c r="J28" s="367"/>
    </row>
    <row r="29" spans="1:10" ht="15" customHeight="1">
      <c r="A29" s="367"/>
      <c r="B29" s="367"/>
      <c r="C29" s="367"/>
      <c r="D29" s="367"/>
      <c r="E29" s="367"/>
      <c r="F29" s="367"/>
      <c r="G29" s="367"/>
      <c r="H29" s="367"/>
      <c r="I29" s="367"/>
      <c r="J29" s="367"/>
    </row>
    <row r="30" spans="1:10" ht="15" customHeight="1">
      <c r="A30" s="367"/>
      <c r="B30" s="367"/>
      <c r="C30" s="367"/>
      <c r="D30" s="367"/>
      <c r="E30" s="367"/>
      <c r="F30" s="367"/>
      <c r="G30" s="367"/>
      <c r="H30" s="367"/>
      <c r="I30" s="367"/>
      <c r="J30" s="367"/>
    </row>
    <row r="31" spans="1:10" ht="15" customHeight="1">
      <c r="A31" s="367"/>
      <c r="B31" s="367"/>
      <c r="C31" s="367"/>
      <c r="D31" s="367"/>
      <c r="E31" s="367"/>
      <c r="F31" s="367"/>
      <c r="G31" s="367"/>
      <c r="H31" s="367"/>
      <c r="I31" s="367"/>
      <c r="J31" s="367"/>
    </row>
  </sheetData>
  <mergeCells count="2">
    <mergeCell ref="A2:J2"/>
    <mergeCell ref="A4:J31"/>
  </mergeCells>
  <pageMargins left="0" right="0" top="0" bottom="0" header="0" footer="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00"/>
  </sheetPr>
  <dimension ref="A1:AU1002"/>
  <sheetViews>
    <sheetView showGridLines="0" workbookViewId="0"/>
  </sheetViews>
  <sheetFormatPr defaultColWidth="14.42578125" defaultRowHeight="15" customHeight="1"/>
  <cols>
    <col min="1" max="1" width="23.5703125" customWidth="1"/>
    <col min="2" max="2" width="32.85546875" customWidth="1"/>
    <col min="3" max="3" width="0.42578125" customWidth="1"/>
    <col min="4" max="18" width="5.85546875" customWidth="1"/>
    <col min="19" max="19" width="1" customWidth="1"/>
    <col min="20" max="20" width="13.5703125" customWidth="1"/>
    <col min="21" max="21" width="79" customWidth="1"/>
    <col min="22" max="22" width="7.85546875" customWidth="1"/>
    <col min="23" max="36" width="3.140625" customWidth="1"/>
    <col min="37" max="47" width="7.85546875" customWidth="1"/>
  </cols>
  <sheetData>
    <row r="1" spans="1:47" ht="32.25" customHeigh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c r="AL1" s="26"/>
      <c r="AM1" s="26"/>
      <c r="AN1" s="26"/>
      <c r="AO1" s="26"/>
      <c r="AP1" s="26"/>
      <c r="AQ1" s="26"/>
      <c r="AR1" s="26"/>
      <c r="AS1" s="26"/>
      <c r="AT1" s="26"/>
      <c r="AU1" s="26"/>
    </row>
    <row r="2" spans="1:47" ht="32.25" customHeight="1">
      <c r="A2" s="25"/>
      <c r="B2" s="275" t="s">
        <v>44</v>
      </c>
      <c r="C2" s="367"/>
      <c r="D2" s="367"/>
      <c r="E2" s="367"/>
      <c r="F2" s="367"/>
      <c r="G2" s="367"/>
      <c r="H2" s="367"/>
      <c r="I2" s="367"/>
      <c r="J2" s="367"/>
      <c r="K2" s="367"/>
      <c r="L2" s="367"/>
      <c r="M2" s="367"/>
      <c r="N2" s="367"/>
      <c r="O2" s="367"/>
      <c r="P2" s="367"/>
      <c r="Q2" s="25"/>
      <c r="R2" s="25"/>
      <c r="S2" s="25"/>
      <c r="T2" s="25"/>
      <c r="U2" s="25"/>
      <c r="V2" s="25"/>
      <c r="W2" s="25"/>
      <c r="X2" s="25"/>
      <c r="Y2" s="25"/>
      <c r="Z2" s="25"/>
      <c r="AA2" s="25"/>
      <c r="AB2" s="25"/>
      <c r="AC2" s="25"/>
      <c r="AD2" s="25"/>
      <c r="AE2" s="25"/>
      <c r="AF2" s="25"/>
      <c r="AG2" s="25"/>
      <c r="AH2" s="25"/>
      <c r="AI2" s="25"/>
      <c r="AJ2" s="25"/>
      <c r="AK2" s="26"/>
      <c r="AL2" s="26"/>
      <c r="AM2" s="26"/>
      <c r="AN2" s="26"/>
      <c r="AO2" s="26"/>
      <c r="AP2" s="26"/>
      <c r="AQ2" s="26"/>
      <c r="AR2" s="26"/>
      <c r="AS2" s="26"/>
      <c r="AT2" s="26"/>
      <c r="AU2" s="26"/>
    </row>
    <row r="3" spans="1:47" ht="32.25" customHeight="1">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6"/>
      <c r="AL3" s="26"/>
      <c r="AM3" s="26"/>
      <c r="AN3" s="26"/>
      <c r="AO3" s="26"/>
      <c r="AP3" s="26"/>
      <c r="AQ3" s="26"/>
      <c r="AR3" s="26"/>
      <c r="AS3" s="26"/>
      <c r="AT3" s="26"/>
      <c r="AU3" s="26"/>
    </row>
    <row r="4" spans="1:47" ht="32.25" customHeight="1">
      <c r="A4" s="274" t="s">
        <v>45</v>
      </c>
      <c r="B4" s="367"/>
      <c r="C4" s="367"/>
      <c r="D4" s="367"/>
      <c r="E4" s="367"/>
      <c r="F4" s="367"/>
      <c r="G4" s="367"/>
      <c r="H4" s="367"/>
      <c r="I4" s="367"/>
      <c r="J4" s="367"/>
      <c r="K4" s="367"/>
      <c r="L4" s="367"/>
      <c r="M4" s="367"/>
      <c r="N4" s="367"/>
      <c r="O4" s="367"/>
      <c r="P4" s="367"/>
      <c r="Q4" s="367"/>
      <c r="R4" s="367"/>
      <c r="S4" s="367"/>
      <c r="T4" s="367"/>
      <c r="U4" s="367"/>
      <c r="V4" s="367"/>
      <c r="W4" s="27"/>
      <c r="X4" s="27"/>
      <c r="Y4" s="27"/>
      <c r="Z4" s="27"/>
      <c r="AA4" s="27"/>
      <c r="AB4" s="27"/>
      <c r="AC4" s="27"/>
      <c r="AD4" s="27"/>
      <c r="AE4" s="27"/>
      <c r="AF4" s="27"/>
      <c r="AG4" s="27"/>
      <c r="AH4" s="27"/>
      <c r="AI4" s="27"/>
      <c r="AJ4" s="27"/>
      <c r="AK4" s="28"/>
      <c r="AL4" s="28">
        <f>IF(AND('KPA 2.1'!C7="SIM",'KPA 2.1'!C12="SIM"),"1",IF(AND('KPA 2.1'!C7="SIM",'KPA 2.1'!C12="NÃO")," 0,5 ",IF(AND('KPA 2.1'!C7="NÃO",'KPA 2.1'!C12="SIM")," 0,5 ",IF(AND('KPA 2.1'!C7="NÃO",'KPA 2.1'!C12="NÃO"),"  0  ",0))))</f>
        <v>0</v>
      </c>
      <c r="AM4" s="28"/>
      <c r="AN4" s="28"/>
      <c r="AO4" s="28"/>
      <c r="AP4" s="28"/>
      <c r="AQ4" s="28"/>
      <c r="AR4" s="28"/>
      <c r="AS4" s="28"/>
      <c r="AT4" s="28"/>
      <c r="AU4" s="28"/>
    </row>
    <row r="5" spans="1:47" ht="30" customHeight="1">
      <c r="A5" s="29"/>
      <c r="B5" s="30" t="s">
        <v>46</v>
      </c>
      <c r="C5" s="29"/>
      <c r="D5" s="276" t="s">
        <v>47</v>
      </c>
      <c r="E5" s="367"/>
      <c r="F5" s="367"/>
      <c r="G5" s="367"/>
      <c r="H5" s="367"/>
      <c r="I5" s="367"/>
      <c r="J5" s="367"/>
      <c r="K5" s="367"/>
      <c r="L5" s="367"/>
      <c r="M5" s="367"/>
      <c r="N5" s="367"/>
      <c r="O5" s="367"/>
      <c r="P5" s="367"/>
      <c r="Q5" s="367"/>
      <c r="R5" s="367"/>
      <c r="S5" s="29"/>
      <c r="T5" s="30" t="s">
        <v>48</v>
      </c>
      <c r="U5" s="26"/>
      <c r="V5" s="31"/>
      <c r="W5" s="32" t="s">
        <v>49</v>
      </c>
      <c r="X5" s="32" t="s">
        <v>50</v>
      </c>
      <c r="Y5" s="32" t="s">
        <v>51</v>
      </c>
      <c r="Z5" s="32" t="s">
        <v>52</v>
      </c>
      <c r="AA5" s="32" t="s">
        <v>53</v>
      </c>
      <c r="AB5" s="32" t="s">
        <v>54</v>
      </c>
      <c r="AC5" s="32" t="s">
        <v>55</v>
      </c>
      <c r="AD5" s="32" t="s">
        <v>56</v>
      </c>
      <c r="AE5" s="32" t="s">
        <v>57</v>
      </c>
      <c r="AF5" s="32" t="s">
        <v>58</v>
      </c>
      <c r="AG5" s="32" t="s">
        <v>59</v>
      </c>
      <c r="AH5" s="32" t="s">
        <v>60</v>
      </c>
      <c r="AI5" s="32" t="s">
        <v>61</v>
      </c>
      <c r="AJ5" s="32" t="s">
        <v>62</v>
      </c>
      <c r="AK5" s="29" t="s">
        <v>61</v>
      </c>
      <c r="AL5" s="33" t="s">
        <v>62</v>
      </c>
      <c r="AM5" s="33"/>
      <c r="AN5" s="33"/>
      <c r="AO5" s="33"/>
      <c r="AP5" s="33"/>
      <c r="AQ5" s="33"/>
      <c r="AR5" s="33"/>
      <c r="AS5" s="33"/>
      <c r="AT5" s="33"/>
      <c r="AU5" s="33"/>
    </row>
    <row r="6" spans="1:47" ht="31.5" customHeight="1">
      <c r="A6" s="29"/>
      <c r="B6" s="34" t="str">
        <f>'KPA 2.1'!A1</f>
        <v>KPA 2.1 -  TREINAMENTO E DESENVOLVIMENTO</v>
      </c>
      <c r="C6" s="29"/>
      <c r="D6" s="33" t="str">
        <f>IF(AND('KPA 2.1'!C7="SIM",'KPA 2.1'!C12="SIM"),"P1",IF(AND('KPA 2.1'!C7="SIM",'KPA 2.1'!C12="NÃO")," P1 ",IF(AND('KPA 2.1'!C7="NÃO",'KPA 2.1'!C12="SIM")," P1 ",IF(AND('KPA 2.1'!C7="NÃO",'KPA 2.1'!C12="NÃO"),"  P1  ","  P1  "))))</f>
        <v xml:space="preserve">  P1  </v>
      </c>
      <c r="E6" s="33" t="str">
        <f>IF(AND('KPA 2.1'!C15="SIM",'KPA 2.1'!C22="SIM"),"P2",IF(AND('KPA 2.1'!C15="SIM",'KPA 2.1'!C22="NÃO")," P2 ",IF(AND('KPA 2.1'!C15="NÃO",'KPA 2.1'!C22="SIM")," P2 ",IF(AND('KPA 2.1'!C15="NÃO",'KPA 2.1'!C22="NÃO"),"  P2  ","  P2  "))))</f>
        <v xml:space="preserve">  P2  </v>
      </c>
      <c r="F6" s="33" t="str">
        <f>IF(AND('KPA 2.1'!C25="SIM",'KPA 2.1'!C30="SIM"),"P3",IF(AND('KPA 2.1'!C25="SIM",'KPA 2.1'!C30="NÃO")," P3 ",IF(AND('KPA 2.1'!C25="NÃO",'KPA 2.1'!C30="SIM")," P3 ",IF(AND('KPA 2.1'!C25="NÃO",'KPA 2.1'!C30="NÃO"),"  P3  ","  P3  "))))</f>
        <v xml:space="preserve">  P3  </v>
      </c>
      <c r="G6" s="33" t="str">
        <f>IF(AND('KPA 2.1'!C33="SIM",'KPA 2.1'!C43="SIM"),"P4",IF(AND('KPA 2.1'!C33="SIM",'KPA 2.1'!C43="NÃO")," P4 ",IF(AND('KPA 2.1'!C33="NÃO",'KPA 2.1'!C43="SIM")," P4 ",IF(AND('KPA 2.1'!C33="NÃO",'KPA 2.1'!C43="NÃO"),"  P4  ","  P4  "))))</f>
        <v xml:space="preserve">  P4  </v>
      </c>
      <c r="H6" s="33" t="str">
        <f>IF(AND('KPA 2.1'!C46="SIM",'KPA 2.1'!C50="SIM"),"P5",IF(AND('KPA 2.1'!C46="SIM",'KPA 2.1'!C50="NÃO")," P5 ",IF(AND('KPA 2.1'!C46="NÃO",'KPA 2.1'!C50="SIM")," P5 ",IF(AND('KPA 2.1'!C46="NÃO",'KPA 2.1'!C50="NÃO"),"  P5  ","  P5  "))))</f>
        <v xml:space="preserve">  P5  </v>
      </c>
      <c r="I6" s="33" t="str">
        <f>IF(AND('KPA 2.1'!C54="SIM",'KPA 2.1'!C58="SIM"),"P6",IF(AND('KPA 2.1'!C54="SIM",'KPA 2.1'!C58="NÃO")," P6 ",IF(AND('KPA 2.1'!C54="NÃO",'KPA 2.1'!C58="SIM")," P6 ",IF(AND('KPA 2.1'!C54="NÃO",'KPA 2.1'!C58="NÃO"),"  P6  ","  P6  "))))</f>
        <v xml:space="preserve">  P6  </v>
      </c>
      <c r="J6" s="33" t="str">
        <f>IF(AND('KPA 2.1'!C60="SIM",'KPA 2.1'!C64="SIM"),"P7",IF(AND('KPA 2.1'!C60="SIM",'KPA 2.1'!C64="NÃO")," P7 ",IF(AND('KPA 2.1'!C60="NÃO",'KPA 2.1'!C64="SIM")," P7 ",IF(AND('KPA 2.1'!C60="NÃO",'KPA 2.1'!C64="NÃO"),"  P7  ","  P7  "))))</f>
        <v xml:space="preserve">  P7  </v>
      </c>
      <c r="K6" s="33" t="str">
        <f>IF(AND('KPA 2.1'!C67="SIM",'KPA 2.1'!C70="SIM"),"P8",IF(AND('KPA 2.1'!C67="SIM",'KPA 2.1'!C70="NÃO")," P8 ",IF(AND('KPA 2.1'!C67="NÃO",'KPA 2.1'!C70="SIM")," P8 ",IF(AND('KPA 2.1'!C67="NÃO",'KPA 2.1'!C70="NÃO"),"  P8  ","  P8  "))))</f>
        <v xml:space="preserve">  P8  </v>
      </c>
      <c r="L6" s="29"/>
      <c r="M6" s="29"/>
      <c r="N6" s="29"/>
      <c r="O6" s="29"/>
      <c r="P6" s="29"/>
      <c r="Q6" s="29"/>
      <c r="R6" s="29"/>
      <c r="S6" s="29"/>
      <c r="T6" s="35">
        <f>SUM(W6:AJ6)/COUNTA(W6:AJ6)</f>
        <v>0</v>
      </c>
      <c r="U6" s="26"/>
      <c r="V6" s="32" t="s">
        <v>63</v>
      </c>
      <c r="W6" s="36">
        <f>IF(AND('KPA 2.1'!C7="SIM",'KPA 2.1'!C12="SIM"),1,IF(AND('KPA 2.1'!C7="SIM",'KPA 2.1'!C12="NÃO"),0.5,IF(AND('KPA 2.1'!C7="NÃO",'KPA 2.1'!C12="SIM"),0.5,IF(AND('KPA 2.1'!C7="NÃO",'KPA 2.1'!C12="NÃO"),0,0))))</f>
        <v>0</v>
      </c>
      <c r="X6" s="36">
        <f>IF(AND('KPA 2.1'!C15="SIM",'KPA 2.1'!C22="SIM"),1,IF(AND('KPA 2.1'!C15="SIM",'KPA 2.1'!C22="NÃO"),0.5,IF(AND('KPA 2.1'!C15="NÃO",'KPA 2.1'!C22="SIM"),0.5,IF(AND('KPA 2.1'!C15="NÃO",'KPA 2.1'!C22="NÃO"),0,0))))</f>
        <v>0</v>
      </c>
      <c r="Y6" s="36">
        <f>IF(AND('KPA 2.1'!C25="SIM",'KPA 2.1'!C30="SIM"),1,IF(AND('KPA 2.1'!C25="SIM",'KPA 2.1'!C30="NÃO"),0.5,IF(AND('KPA 2.1'!C25="NÃO",'KPA 2.1'!C30="SIM"),0.5,IF(AND('KPA 2.1'!C25="NÃO",'KPA 2.1'!C30="NÃO"),0,0))))</f>
        <v>0</v>
      </c>
      <c r="Z6" s="36">
        <f>IF(AND('KPA 2.1'!C33="SIM",'KPA 2.1'!C43="SIM"),1,IF(AND('KPA 2.1'!C33="SIM",'KPA 2.1'!C43="NÃO"),0.5,IF(AND('KPA 2.1'!C33="NÃO",'KPA 2.1'!C43="SIM"),0.5,IF(AND('KPA 2.1'!C33="NÃO",'KPA 2.1'!C43="NÃO"),0,0))))</f>
        <v>0</v>
      </c>
      <c r="AA6" s="36">
        <f>IF(AND('KPA 2.1'!C46="SIM",'KPA 2.1'!C50="SIM"),1,IF(AND('KPA 2.1'!C46="SIM",'KPA 2.1'!C50="NÃO"),0.5,IF(AND('KPA 2.1'!C46="NÃO",'KPA 2.1'!C50="SIM"),0.5,IF(AND('KPA 2.1'!C46="NÃO",'KPA 2.1'!C50="NÃO"),0,0))))</f>
        <v>0</v>
      </c>
      <c r="AB6" s="36">
        <f>IF(AND('KPA 2.1'!C54="SIM",'KPA 2.1'!C58="SIM"),1,IF(AND('KPA 2.1'!C54="SIM",'KPA 2.1'!C58="NÃO"),0.5,IF(AND('KPA 2.1'!C54="NÃO",'KPA 2.1'!C58="SIM"),0.5,IF(AND('KPA 2.1'!C54="NÃO",'KPA 2.1'!C58="NÃO"),0,0))))</f>
        <v>0</v>
      </c>
      <c r="AC6" s="36">
        <f>IF(AND('KPA 2.1'!C60="SIM",'KPA 2.1'!C64="SIM"),1,IF(AND('KPA 2.1'!C60="SIM",'KPA 2.1'!C64="NÃO"),0.5,IF(AND('KPA 2.1'!C60="NÃO",'KPA 2.1'!C64="SIM"),0.5,IF(AND('KPA 2.1'!C60="NÃO",'KPA 2.1'!C64="NÃO"),0,0))))</f>
        <v>0</v>
      </c>
      <c r="AD6" s="36">
        <f>IF(AND('KPA 2.1'!C67="SIM",'KPA 2.1'!C70="SIM"),1,IF(AND('KPA 2.1'!C67="SIM",'KPA 2.1'!C70="NÃO"),0.5,IF(AND('KPA 2.1'!C67="NÃO",'KPA 2.1'!C70="SIM"),0.5,IF(AND('KPA 2.1'!C67="NÃO",'KPA 2.1'!C70="NÃO"),0,0))))</f>
        <v>0</v>
      </c>
      <c r="AE6" s="36"/>
      <c r="AF6" s="36"/>
      <c r="AG6" s="36"/>
      <c r="AH6" s="36"/>
      <c r="AI6" s="36"/>
      <c r="AJ6" s="36"/>
      <c r="AK6" s="37" t="s">
        <v>60</v>
      </c>
      <c r="AL6" s="38" t="s">
        <v>61</v>
      </c>
      <c r="AM6" s="39" t="s">
        <v>62</v>
      </c>
      <c r="AN6" s="39" t="s">
        <v>64</v>
      </c>
      <c r="AO6" s="39" t="s">
        <v>65</v>
      </c>
      <c r="AP6" s="39" t="s">
        <v>66</v>
      </c>
      <c r="AQ6" s="39" t="s">
        <v>66</v>
      </c>
      <c r="AR6" s="39" t="s">
        <v>67</v>
      </c>
      <c r="AS6" s="39" t="s">
        <v>68</v>
      </c>
      <c r="AT6" s="39" t="s">
        <v>69</v>
      </c>
      <c r="AU6" s="39" t="e">
        <f>#REF!</f>
        <v>#REF!</v>
      </c>
    </row>
    <row r="7" spans="1:47" ht="1.5" customHeight="1">
      <c r="A7" s="29"/>
      <c r="B7" s="40"/>
      <c r="C7" s="29"/>
      <c r="D7" s="41"/>
      <c r="E7" s="41"/>
      <c r="F7" s="41"/>
      <c r="G7" s="41"/>
      <c r="H7" s="41"/>
      <c r="I7" s="41"/>
      <c r="J7" s="41"/>
      <c r="K7" s="41"/>
      <c r="L7" s="29"/>
      <c r="M7" s="29"/>
      <c r="N7" s="29"/>
      <c r="O7" s="29"/>
      <c r="P7" s="29"/>
      <c r="Q7" s="29"/>
      <c r="R7" s="29"/>
      <c r="S7" s="29"/>
      <c r="T7" s="42"/>
      <c r="U7" s="26"/>
      <c r="V7" s="31" t="s">
        <v>70</v>
      </c>
      <c r="W7" s="36"/>
      <c r="X7" s="36"/>
      <c r="Y7" s="36"/>
      <c r="Z7" s="36"/>
      <c r="AA7" s="36"/>
      <c r="AB7" s="36"/>
      <c r="AC7" s="36"/>
      <c r="AD7" s="36"/>
      <c r="AE7" s="36"/>
      <c r="AF7" s="36"/>
      <c r="AG7" s="36"/>
      <c r="AH7" s="36"/>
      <c r="AI7" s="36"/>
      <c r="AJ7" s="36"/>
      <c r="AK7" s="29"/>
      <c r="AL7" s="41"/>
      <c r="AM7" s="41"/>
      <c r="AN7" s="41"/>
      <c r="AO7" s="41"/>
      <c r="AP7" s="41"/>
      <c r="AQ7" s="41"/>
      <c r="AR7" s="41"/>
      <c r="AS7" s="41"/>
      <c r="AT7" s="41"/>
      <c r="AU7" s="41"/>
    </row>
    <row r="8" spans="1:47" ht="30" customHeight="1">
      <c r="A8" s="29"/>
      <c r="B8" s="43" t="str">
        <f>'KPA 2.2'!A1</f>
        <v>KPA 2.2 COMUNICAÇÃO E COORDENAÇÃO</v>
      </c>
      <c r="C8" s="29"/>
      <c r="D8" s="33" t="str">
        <f>IF(AND('KPA 2.2'!C7="SIM",'KPA 2.2'!C12="SIM"),"P1",IF(AND('KPA 2.2'!C7="SIM",'KPA 2.2'!C12="NÃO")," P1 ",IF(AND('KPA 2.2'!C7="NÃO",'KPA 2.2'!C12="SIM")," P1 ",IF(AND('KPA 2.2'!C7="NÃO",'KPA 2.2'!C12="NÃO"),"  P1  ","  P1  "))))</f>
        <v xml:space="preserve">  P1  </v>
      </c>
      <c r="E8" s="33" t="str">
        <f>IF(AND('KPA 2.2'!C15="SIM",'KPA 2.2'!C23="SIM"),"P2",IF(AND('KPA 2.2'!C15="SIM",'KPA 2.2'!C23="NÃO")," P2 ",IF(AND('KPA 2.2'!C15="NÃO",'KPA 2.2'!C23="SIM")," P2 ",IF(AND('KPA 2.2'!C15="NÃO",'KPA 2.2'!C23="NÃO"),"  P2  ","  P2  "))))</f>
        <v xml:space="preserve">  P2  </v>
      </c>
      <c r="F8" s="33" t="str">
        <f>IF(AND('KPA 2.2'!C25="SIM",'KPA 2.2'!C30="SIM"),"P3",IF(AND('KPA 2.2'!C25="SIM",'KPA 2.2'!C30="NÃO")," P3 ",IF(AND('KPA 2.2'!C25="NÃO",'KPA 2.2'!C30="SIM")," P3 ",IF(AND('KPA 2.2'!C25="NÃO",'KPA 2.2'!C30="NÃO"),"  P3  ","  P3  "))))</f>
        <v xml:space="preserve">  P3  </v>
      </c>
      <c r="G8" s="33" t="str">
        <f>IF(AND('KPA 2.2'!C33="SIM",'KPA 2.2'!C35="SIM"),"P4",IF(AND('KPA 2.2'!C33="SIM",'KPA 2.2'!C35="NÃO")," P4 ",IF(AND('KPA 2.2'!C33="NÃO",'KPA 2.2'!C35="SIM")," P4 ",IF(AND('KPA 2.2'!C33="NÃO",'KPA 2.2'!C35="NÃO"),"  P4  ","  P4  "))))</f>
        <v xml:space="preserve">  P4  </v>
      </c>
      <c r="H8" s="33" t="str">
        <f>IF(AND('KPA 2.2'!C38="SIM",'KPA 2.2'!C42="SIM"),"P5",IF(AND('KPA 2.2'!C38="SIM",'KPA 2.2'!C42="NÃO")," P5 ",IF(AND('KPA 2.2'!C38="NÃO",'KPA 2.2'!C42="SIM")," P5 ",IF(AND('KPA 2.2'!C38="NÃO",'KPA 2.2'!C42="NÃO"),"  P5  ","  P5  "))))</f>
        <v xml:space="preserve">  P5  </v>
      </c>
      <c r="I8" s="33" t="str">
        <f>IF(AND('KPA 2.2'!C44="SIM",'KPA 2.2'!C42="SIM"),"P6",IF(AND('KPA 2.2'!C44="SIM",'KPA 2.2'!C42="NÃO")," P6 ",IF(AND('KPA 2.2'!C44="NÃO",'KPA 2.2'!C42="SIM")," P6 ",IF(AND('KPA 2.2'!C44="NÃO",'KPA 2.2'!C42="NÃO"),"  P6  ","  P6  "))))</f>
        <v xml:space="preserve">  P6  </v>
      </c>
      <c r="J8" s="33" t="str">
        <f>IF(AND('KPA 2.2'!C49="SIM",'KPA 2.2'!C52="SIM"),"P7",IF(AND('KPA 2.2'!C49="SIM",'KPA 2.2'!C52="NÃO")," P7 ",IF(AND('KPA 2.2'!C49="NÃO",'KPA 2.2'!C52="SIM")," P7 ",IF(AND('KPA 2.2'!C49="NÃO",'KPA 2.2'!C52="NÃO"),"  P7  ","  P7  "))))</f>
        <v xml:space="preserve">  P7  </v>
      </c>
      <c r="K8" s="33" t="str">
        <f>IF(AND('KPA 2.2'!C54="SIM",'KPA 2.2'!C58="SIM"),"P8",IF(AND('KPA 2.2'!C54="SIM",'KPA 2.2'!C58="NÃO")," P8 ",IF(AND('KPA 2.2'!C54="NÃO",'KPA 2.2'!C58="SIM")," P8 ",IF(AND('KPA 2.2'!C54="NÃO",'KPA 2.2'!C58="NÃO"),"  P8  ","  P8  "))))</f>
        <v xml:space="preserve">  P8  </v>
      </c>
      <c r="L8" s="29"/>
      <c r="M8" s="29"/>
      <c r="N8" s="29"/>
      <c r="O8" s="29"/>
      <c r="P8" s="29"/>
      <c r="Q8" s="29"/>
      <c r="R8" s="29"/>
      <c r="S8" s="29"/>
      <c r="T8" s="35">
        <f>SUM(W8:AJ8)/COUNTA(W8:AJ8)</f>
        <v>0</v>
      </c>
      <c r="U8" s="26"/>
      <c r="V8" s="31" t="s">
        <v>70</v>
      </c>
      <c r="W8" s="36">
        <f>IF(AND('KPA 2.2'!C7="SIM",'KPA 2.2'!C12="SIM"),1,IF(AND('KPA 2.2'!C7="SIM",'KPA 2.2'!C12="NÃO"),0.5,IF(AND('KPA 2.2'!C7="NÃO",'KPA 2.2'!C12="SIM"),0.5,IF(AND('KPA 2.2'!C7="NÃO",'KPA 2.2'!C12="NÃO"),0,0))))</f>
        <v>0</v>
      </c>
      <c r="X8" s="36">
        <f>IF(AND('KPA 2.2'!C15="SIM",'KPA 2.2'!C23="SIM"),1,IF(AND('KPA 2.2'!C15="SIM",'KPA 2.2'!C23="NÃO"),0.5,IF(AND('KPA 2.2'!C15="NÃO",'KPA 2.2'!C23="SIM"),0.5,IF(AND('KPA 2.2'!C15="NÃO",'KPA 2.2'!C23="NÃO"),0,0))))</f>
        <v>0</v>
      </c>
      <c r="Y8" s="36">
        <f>IF(AND('KPA 2.2'!C25="SIM",'KPA 2.2'!C30="SIM"),1,IF(AND('KPA 2.2'!C25="SIM",'KPA 2.2'!C30="NÃO"),0.5,IF(AND('KPA 2.2'!C25="NÃO",'KPA 2.2'!C30="SIM"),0.5,IF(AND('KPA 2.2'!C25="NÃO",'KPA 2.2'!C30="NÃO"),0,0))))</f>
        <v>0</v>
      </c>
      <c r="Z8" s="36">
        <f>IF(AND('KPA 2.2'!C33="SIM",'KPA 2.2'!C35="SIM"),1,IF(AND('KPA 2.2'!C33="SIM",'KPA 2.2'!C35="NÃO"),0.5,IF(AND('KPA 2.2'!C33="NÃO",'KPA 2.2'!C35="SIM"),0.5,IF(AND('KPA 2.2'!C33="NÃO",'KPA 2.2'!C35="NÃO"),0,0))))</f>
        <v>0</v>
      </c>
      <c r="AA8" s="36">
        <f>IF(AND('KPA 2.2'!C38="SIM",'KPA 2.2'!C42="SIM"),1,IF(AND('KPA 2.2'!C38="SIM",'KPA 2.2'!C42="NÃO"),0.5,IF(AND('KPA 2.2'!C38="NÃO",'KPA 2.2'!C42="SIM"),0.5,IF(AND('KPA 2.2'!C38="NÃO",'KPA 2.2'!C42="NÃO"),0,0))))</f>
        <v>0</v>
      </c>
      <c r="AB8" s="36">
        <f>IF(AND('KPA 2.2'!C44="SIM",'KPA 2.2'!C42="SIM"),1,IF(AND('KPA 2.2'!C44="SIM",'KPA 2.2'!C42="NÃO"),0.5,IF(AND('KPA 2.2'!C44="NÃO",'KPA 2.2'!C42="SIM"),0.5,IF(AND('KPA 2.2'!C44="NÃO",'KPA 2.2'!C42="NÃO"),0,0))))</f>
        <v>0</v>
      </c>
      <c r="AC8" s="36">
        <f>IF(AND('KPA 2.2'!C49="SIM",'KPA 2.2'!C52="SIM"),1,IF(AND('KPA 2.2'!C49="SIM",'KPA 2.2'!C52="NÃO"),0.5,IF(AND('KPA 2.2'!C49="NÃO",'KPA 2.2'!C52="SIM"),0.5,IF(AND('KPA 2.2'!C49="NÃO",'KPA 2.2'!C52="NÃO"),0,0))))</f>
        <v>0</v>
      </c>
      <c r="AD8" s="36">
        <f>IF(AND('KPA 2.2'!C54="SIM",'KPA 2.2'!C58="SIM"),1,IF(AND('KPA 2.2'!C54="SIM",'KPA 2.2'!C58="NÃO"),0.5,IF(AND('KPA 2.2'!C54="NÃO",'KPA 2.2'!C58="SIM"),0.5,IF(AND('KPA 2.2'!C54="NÃO",'KPA 2.2'!C58="NÃO"),0,0))))</f>
        <v>0</v>
      </c>
      <c r="AE8" s="36"/>
      <c r="AF8" s="36"/>
      <c r="AG8" s="36"/>
      <c r="AH8" s="36"/>
      <c r="AI8" s="36"/>
      <c r="AJ8" s="36"/>
      <c r="AK8" s="44"/>
      <c r="AL8" s="44"/>
      <c r="AM8" s="44"/>
      <c r="AN8" s="44"/>
      <c r="AO8" s="44"/>
      <c r="AP8" s="44"/>
      <c r="AQ8" s="44"/>
      <c r="AR8" s="44"/>
      <c r="AS8" s="44"/>
      <c r="AT8" s="44"/>
      <c r="AU8" s="44"/>
    </row>
    <row r="9" spans="1:47" ht="1.5" customHeight="1">
      <c r="A9" s="29"/>
      <c r="B9" s="40"/>
      <c r="C9" s="29"/>
      <c r="D9" s="41"/>
      <c r="E9" s="41"/>
      <c r="F9" s="41"/>
      <c r="G9" s="41"/>
      <c r="H9" s="41"/>
      <c r="I9" s="41"/>
      <c r="J9" s="41"/>
      <c r="K9" s="41"/>
      <c r="L9" s="29"/>
      <c r="M9" s="29"/>
      <c r="N9" s="29"/>
      <c r="O9" s="29"/>
      <c r="P9" s="29"/>
      <c r="Q9" s="29"/>
      <c r="R9" s="29"/>
      <c r="S9" s="29"/>
      <c r="T9" s="42"/>
      <c r="U9" s="26"/>
      <c r="V9" s="45"/>
      <c r="W9" s="46"/>
      <c r="X9" s="46"/>
      <c r="Y9" s="46"/>
      <c r="Z9" s="46"/>
      <c r="AA9" s="46"/>
      <c r="AB9" s="46"/>
      <c r="AC9" s="46"/>
      <c r="AD9" s="46"/>
      <c r="AE9" s="46"/>
      <c r="AF9" s="46"/>
      <c r="AG9" s="46"/>
      <c r="AH9" s="46"/>
      <c r="AI9" s="46"/>
      <c r="AJ9" s="46"/>
      <c r="AK9" s="45"/>
      <c r="AL9" s="45"/>
      <c r="AM9" s="45"/>
      <c r="AN9" s="45"/>
      <c r="AO9" s="45"/>
      <c r="AP9" s="45"/>
      <c r="AQ9" s="45"/>
      <c r="AR9" s="45"/>
      <c r="AS9" s="45"/>
      <c r="AT9" s="45"/>
      <c r="AU9" s="45"/>
    </row>
    <row r="10" spans="1:47" ht="30" customHeight="1">
      <c r="A10" s="29"/>
      <c r="B10" s="47" t="str">
        <f>'KPA 2.3'!A1</f>
        <v>KPA 2.3 AMBIENTE DE TRABALHO</v>
      </c>
      <c r="C10" s="29"/>
      <c r="D10" s="33" t="str">
        <f>IF(AND('KPA 2.3'!C7="SIM",'KPA 2.3'!C18="SIM"),"P1",IF(AND('KPA 2.3'!C7="SIM",'KPA 2.3'!C18="NÃO")," P1 ",IF(AND('KPA 2.3'!C7="NÃO",'KPA 2.3'!C18="SIM")," P1 ",IF(AND('KPA 2.3'!C7="NÃO",'KPA 2.3'!C18="NÃO"),"  P1  ","  P1  "))))</f>
        <v xml:space="preserve">  P1  </v>
      </c>
      <c r="E10" s="33" t="str">
        <f>IF(AND('KPA 2.3'!C22="SIM",'KPA 2.3'!C28="SIM"),"P2",IF(AND('KPA 2.3'!C22="SIM",'KPA 2.3'!C28="NÃO")," P2 ",IF(AND('KPA 2.3'!C22="NÃO",'KPA 2.3'!C28="SIM")," P2 ",IF(AND('KPA 2.3'!C22="NÃO",'KPA 2.3'!C28="NÃO"),"  P2  ","  P2  "))))</f>
        <v xml:space="preserve">  P2  </v>
      </c>
      <c r="F10" s="33" t="str">
        <f>IF(AND('KPA 2.3'!C32="SIM",'KPA 2.3'!C35="SIM"),"P3",IF(AND('KPA 2.3'!C32="SIM",'KPA 2.3'!C35="NÃO")," P3 ",IF(AND('KPA 2.3'!C32="NÃO",'KPA 2.3'!C35="SIM")," P3 ",IF(AND('KPA 2.3'!C32="NÃO",'KPA 2.3'!C35="NÃO"),"  P3  ","  P3  "))))</f>
        <v xml:space="preserve">  P3  </v>
      </c>
      <c r="G10" s="33" t="str">
        <f>IF(AND('KPA 2.3'!C37="SIM",'KPA 2.3'!C41="SIM"),"P4",IF(AND('KPA 2.3'!C37="SIM",'KPA 2.3'!C41="NÃO")," P4 ",IF(AND('KPA 2.3'!C37="NÃO",'KPA 2.3'!C41="SIM")," P4 ",IF(AND('KPA 2.3'!C37="NÃO",'KPA 2.3'!C41="NÃO"),"  P4  ","  P4  "))))</f>
        <v xml:space="preserve">  P4  </v>
      </c>
      <c r="H10" s="33" t="str">
        <f>IF(AND('KPA 2.3'!C43="SIM",'KPA 2.3'!C46="SIM"),"P5",IF(AND('KPA 2.3'!C43="SIM",'KPA 2.3'!C46="NÃO")," P5 ",IF(AND('KPA 2.3'!C43="NÃO",'KPA 2.3'!C46="SIM")," P5 ",IF(AND('KPA 2.3'!C43="NÃO",'KPA 2.3'!C46="NÃO"),"  P5  ","  P5  "))))</f>
        <v xml:space="preserve">  P5  </v>
      </c>
      <c r="I10" s="33" t="str">
        <f>IF(AND('KPA 2.3'!C49="SIM",'KPA 2.3'!C51="SIM"),"P6",IF(AND('KPA 2.3'!C49="SIM",'KPA 2.3'!C51="NÃO")," P6 ",IF(AND('KPA 2.3'!C49="NÃO",'KPA 2.3'!C51="SIM")," P6 ",IF(AND('KPA 2.3'!C49="NÃO",'KPA 2.3'!C51="NÃO"),"  P6  ","  P6  "))))</f>
        <v xml:space="preserve">  P6  </v>
      </c>
      <c r="J10" s="29"/>
      <c r="K10" s="29"/>
      <c r="L10" s="29"/>
      <c r="M10" s="29"/>
      <c r="N10" s="29"/>
      <c r="O10" s="29"/>
      <c r="P10" s="29"/>
      <c r="Q10" s="29"/>
      <c r="R10" s="29"/>
      <c r="S10" s="29"/>
      <c r="T10" s="35">
        <f>SUM(W10:AJ10)/COUNTA(W10:AJ10)</f>
        <v>0</v>
      </c>
      <c r="U10" s="26"/>
      <c r="V10" s="26"/>
      <c r="W10" s="48">
        <f>IF(AND('KPA 2.3'!C7="SIM",'KPA 2.3'!C18="SIM"),"P1",IF(AND('KPA 2.3'!C7="SIM",'KPA 2.3'!C18="NÃO")," P1 ",IF(AND('KPA 2.3'!C7="NÃO",'KPA 2.3'!C18="SIM")," P1 ",IF(AND('KPA 2.3'!C7="NÃO",'KPA 2.3'!C18="NÃO"),0,0))))</f>
        <v>0</v>
      </c>
      <c r="X10" s="48">
        <f>IF(AND('KPA 2.3'!C22="SIM",'KPA 2.3'!C28="SIM"),1,IF(AND('KPA 2.3'!C22="SIM",'KPA 2.3'!C28="NÃO"),0.5,IF(AND('KPA 2.3'!C22="NÃO",'KPA 2.3'!C28="SIM"),0.5,IF(AND('KPA 2.3'!C22="NÃO",'KPA 2.3'!C28="NÃO"),0,0))))</f>
        <v>0</v>
      </c>
      <c r="Y10" s="48">
        <f>IF(AND('KPA 2.3'!C32="SIM",'KPA 2.3'!C35="SIM"),1,IF(AND('KPA 2.3'!C32="SIM",'KPA 2.3'!C35="NÃO"),0.5,IF(AND('KPA 2.3'!C32="NÃO",'KPA 2.3'!C35="SIM"),0.5,IF(AND('KPA 2.3'!C32="NÃO",'KPA 2.3'!C35="NÃO"),0,0))))</f>
        <v>0</v>
      </c>
      <c r="Z10" s="48">
        <f>IF(AND('KPA 2.3'!C37="SIM",'KPA 2.3'!C41="SIM"),1,IF(AND('KPA 2.3'!C37="SIM",'KPA 2.3'!C41="NÃO"),0.5,IF(AND('KPA 2.3'!C37="NÃO",'KPA 2.3'!C41="SIM"),0.5,IF(AND('KPA 2.3'!C37="NÃO",'KPA 2.3'!C41="NÃO"),0,0))))</f>
        <v>0</v>
      </c>
      <c r="AA10" s="48">
        <f>IF(AND('KPA 2.3'!C43="SIM",'KPA 2.3'!C46="SIM"),1,IF(AND('KPA 2.3'!C43="SIM",'KPA 2.3'!C46="NÃO"),0.5,IF(AND('KPA 2.3'!C43="NÃO",'KPA 2.3'!C46="SIM"),0.5,IF(AND('KPA 2.3'!C43="NÃO",'KPA 2.3'!C46="NÃO"),0,0))))</f>
        <v>0</v>
      </c>
      <c r="AB10" s="48">
        <f>IF(AND('KPA 2.3'!C49="SIM",'KPA 2.3'!C51="SIM"),1,IF(AND('KPA 2.3'!C49="SIM",'KPA 2.3'!C51="NÃO"),0.5,IF(AND('KPA 2.3'!C49="NÃO",'KPA 2.3'!C51="SIM"),0.5,IF(AND('KPA 2.3'!C49="NÃO",'KPA 2.3'!C51="NÃO"),0,0))))</f>
        <v>0</v>
      </c>
      <c r="AC10" s="48"/>
      <c r="AD10" s="48"/>
      <c r="AE10" s="48"/>
      <c r="AF10" s="48"/>
      <c r="AG10" s="48"/>
      <c r="AH10" s="48"/>
      <c r="AI10" s="48"/>
      <c r="AJ10" s="48"/>
      <c r="AK10" s="28"/>
      <c r="AL10" s="28"/>
      <c r="AM10" s="28"/>
      <c r="AN10" s="28"/>
      <c r="AO10" s="28"/>
      <c r="AP10" s="28"/>
      <c r="AQ10" s="28"/>
      <c r="AR10" s="28"/>
      <c r="AS10" s="28"/>
      <c r="AT10" s="28"/>
      <c r="AU10" s="28"/>
    </row>
    <row r="11" spans="1:47" ht="1.5" customHeight="1">
      <c r="A11" s="29"/>
      <c r="B11" s="40"/>
      <c r="C11" s="29"/>
      <c r="D11" s="41"/>
      <c r="E11" s="41"/>
      <c r="F11" s="41"/>
      <c r="G11" s="41"/>
      <c r="H11" s="41"/>
      <c r="I11" s="41"/>
      <c r="J11" s="29"/>
      <c r="K11" s="29"/>
      <c r="L11" s="29"/>
      <c r="M11" s="29"/>
      <c r="N11" s="29"/>
      <c r="O11" s="29"/>
      <c r="P11" s="29"/>
      <c r="Q11" s="29"/>
      <c r="R11" s="29"/>
      <c r="S11" s="29"/>
      <c r="T11" s="42"/>
      <c r="U11" s="26"/>
      <c r="V11" s="26"/>
      <c r="W11" s="48"/>
      <c r="X11" s="48"/>
      <c r="Y11" s="48"/>
      <c r="Z11" s="48"/>
      <c r="AA11" s="48"/>
      <c r="AB11" s="48"/>
      <c r="AC11" s="48"/>
      <c r="AD11" s="48"/>
      <c r="AE11" s="48"/>
      <c r="AF11" s="48"/>
      <c r="AG11" s="48"/>
      <c r="AH11" s="48"/>
      <c r="AI11" s="48"/>
      <c r="AJ11" s="48"/>
      <c r="AK11" s="26"/>
      <c r="AL11" s="26"/>
      <c r="AM11" s="26"/>
      <c r="AN11" s="26"/>
      <c r="AO11" s="26"/>
      <c r="AP11" s="26"/>
      <c r="AQ11" s="26"/>
      <c r="AR11" s="26"/>
      <c r="AS11" s="26"/>
      <c r="AT11" s="26"/>
      <c r="AU11" s="26"/>
    </row>
    <row r="12" spans="1:47" ht="30" customHeight="1">
      <c r="A12" s="29"/>
      <c r="B12" s="47" t="str">
        <f>'KPA 2.4'!A1</f>
        <v>KPA 2.4 GESTÃO POR DESEMPENHO</v>
      </c>
      <c r="C12" s="29"/>
      <c r="D12" s="33" t="str">
        <f>IF(AND('KPA 2.4'!C7="SIM",'KPA 2.4'!C18="SIM"),"P1",IF(AND('KPA 2.4'!C7="SIM",'KPA 2.4'!C18="NÃO")," P1 ",IF(AND('KPA 2.4'!C7="NÃO",'KPA 2.4'!C18="SIM")," P1 ",IF(AND('KPA 2.4'!C7="NÃO",'KPA 2.4'!C18="NÃO"),"  P1  ","  P1  "))))</f>
        <v xml:space="preserve">  P1  </v>
      </c>
      <c r="E12" s="33" t="str">
        <f>IF(AND('KPA 2.4'!C22="SIM",'KPA 2.4'!C24="SIM"),"P2",IF(AND('KPA 2.4'!C22="SIM",'KPA 2.4'!C24="NÃO")," P2 ",IF(AND('KPA 2.4'!C22="NÃO",'KPA 2.4'!C24="SIM")," P2 ",IF(AND('KPA 2.4'!C22="NÃO",'KPA 2.4'!C24="NÃO"),"  P2  ","  P2  "))))</f>
        <v xml:space="preserve">  P2  </v>
      </c>
      <c r="F12" s="33" t="str">
        <f>IF(AND('KPA 2.4'!C26="SIM",'KPA 2.4'!C31="SIM"),"P3",IF(AND('KPA 2.4'!C26="SIM",'KPA 2.4'!C31="NÃO")," P3 ",IF(AND('KPA 2.4'!C26="NÃO",'KPA 2.4'!C31="SIM")," P3 ",IF(AND('KPA 2.4'!C26="NÃO",'KPA 2.4'!C31="NÃO"),"  P3  ","  P3  "))))</f>
        <v xml:space="preserve">  P3  </v>
      </c>
      <c r="G12" s="33" t="str">
        <f>IF(AND('KPA 2.4'!C33="SIM",'KPA 2.4'!C42="SIM"),"P4",IF(AND('KPA 2.4'!C33="SIM",'KPA 2.4'!C42="NÃO")," P4 ",IF(AND('KPA 2.4'!C33="NÃO",'KPA 2.4'!C42="SIM")," P4 ",IF(AND('KPA 2.4'!C33="NÃO",'KPA 2.4'!C42="NÃO"),"  P4  ","  P4  "))))</f>
        <v xml:space="preserve">  P4  </v>
      </c>
      <c r="H12" s="33" t="str">
        <f>IF(AND('KPA 2.4'!C45="SIM",'KPA 2.4'!C47="SIM"),"P5",IF(AND('KPA 2.4'!C45="SIM",'KPA 2.4'!C47="NÃO")," P5 ",IF(AND('KPA 2.4'!C45="NÃO",'KPA 2.4'!C47="SIM")," P5 ",IF(AND('KPA 2.4'!C45="NÃO",'KPA 2.4'!C47="NÃO"),"  P5  ","  P5  "))))</f>
        <v xml:space="preserve">  P5  </v>
      </c>
      <c r="I12" s="33" t="str">
        <f>IF(AND('KPA 2.4'!C49="SIM",'KPA 2.4'!C55="SIM"),"P6",IF(AND('KPA 2.4'!C49="SIM",'KPA 2.4'!C55="NÃO")," P6 ",IF(AND('KPA 2.4'!C49="NÃO",'KPA 2.4'!C55="SIM")," P6 ",IF(AND('KPA 2.4'!C49="NÃO",'KPA 2.4'!C55="NÃO"),"  P6  ","  P6  "))))</f>
        <v xml:space="preserve">  P6  </v>
      </c>
      <c r="J12" s="33" t="str">
        <f>IF(AND('KPA 2.4'!C57="SIM",'KPA 2.4'!C61="SIM"),"P7",IF(AND('KPA 2.4'!C57="SIM",'KPA 2.4'!C61="NÃO")," P7 ",IF(AND('KPA 2.4'!C57="NÃO",'KPA 2.4'!C61="SIM")," P7 ",IF(AND('KPA 2.4'!C57="NÃO",'KPA 2.4'!C61="NÃO"),"  P7  ","  P7  "))))</f>
        <v xml:space="preserve">  P7  </v>
      </c>
      <c r="K12" s="33" t="str">
        <f>IF(AND('KPA 2.4'!C63="SIM",'KPA 2.4'!C67="SIM"),"P8",IF(AND('KPA 2.4'!C63="SIM",'KPA 2.4'!C67="NÃO")," P8 ",IF(AND('KPA 2.4'!C63="NÃO",'KPA 2.4'!C67="SIM")," P8 ",IF(AND('KPA 2.4'!C63="NÃO",'KPA 2.4'!C67="NÃO"),"  P8  ","  P8  "))))</f>
        <v xml:space="preserve">  P8  </v>
      </c>
      <c r="L12" s="33" t="str">
        <f>IF(AND('KPA 2.4'!C69="SIM",'KPA 2.4'!C73="SIM"),"P9",IF(AND('KPA 2.4'!C69="SIM",'KPA 2.4'!C73="NÃO")," P9 ",IF(AND('KPA 2.4'!C69="NÃO",'KPA 2.4'!C73="SIM")," P9 ",IF(AND('KPA 2.4'!C69="NÃO",'KPA 2.4'!C73="NÃO"),"  P9  ","  P9  "))))</f>
        <v xml:space="preserve">  P9  </v>
      </c>
      <c r="M12" s="29"/>
      <c r="N12" s="29"/>
      <c r="O12" s="29"/>
      <c r="P12" s="29"/>
      <c r="Q12" s="29"/>
      <c r="R12" s="29"/>
      <c r="S12" s="29"/>
      <c r="T12" s="35">
        <f>SUM(W12:AJ12)/COUNTA(W12:AJ12)</f>
        <v>0</v>
      </c>
      <c r="U12" s="26"/>
      <c r="V12" s="26"/>
      <c r="W12" s="48">
        <f>IF(AND('KPA 2.4'!C7="SIM",'KPA 2.4'!C18="SIM"),"P1",IF(AND('KPA 2.4'!C7="SIM",'KPA 2.4'!C18="NÃO")," P1 ",IF(AND('KPA 2.4'!C7="NÃO",'KPA 2.4'!C18="SIM")," P1 ",IF(AND('KPA 2.4'!C7="NÃO",'KPA 2.4'!C18="NÃO"),0,0))))</f>
        <v>0</v>
      </c>
      <c r="X12" s="48">
        <f>IF(AND('KPA 2.4'!C22="SIM",'KPA 2.4'!C24="SIM"),1,IF(AND('KPA 2.4'!C22="SIM",'KPA 2.4'!C24="NÃO"),0.5,IF(AND('KPA 2.4'!C22="NÃO",'KPA 2.4'!C24="SIM"),0.5,IF(AND('KPA 2.4'!C22="NÃO",'KPA 2.4'!C24="NÃO"),0,0))))</f>
        <v>0</v>
      </c>
      <c r="Y12" s="48">
        <f>IF(AND('KPA 2.4'!C26="SIM",'KPA 2.4'!C31="SIM"),1,IF(AND('KPA 2.4'!C26="SIM",'KPA 2.4'!C31="NÃO"),0.5,IF(AND('KPA 2.4'!C26="NÃO",'KPA 2.4'!C31="SIM"),0.5,IF(AND('KPA 2.4'!C26="NÃO",'KPA 2.4'!C31="NÃO"),0,0))))</f>
        <v>0</v>
      </c>
      <c r="Z12" s="48">
        <f>IF(AND('KPA 2.4'!C33="SIM",'KPA 2.4'!C42="SIM"),1,IF(AND('KPA 2.4'!C33="SIM",'KPA 2.4'!C42="NÃO"),0.5,IF(AND('KPA 2.4'!C33="NÃO",'KPA 2.4'!C42="SIM"),0.5,IF(AND('KPA 2.4'!C33="NÃO",'KPA 2.4'!C42="NÃO"),0,0))))</f>
        <v>0</v>
      </c>
      <c r="AA12" s="48">
        <f>IF(AND('KPA 2.4'!C45="SIM",'KPA 2.4'!C47="SIM"),1,IF(AND('KPA 2.4'!C45="SIM",'KPA 2.4'!C47="NÃO"),0.5,IF(AND('KPA 2.4'!C45="NÃO",'KPA 2.4'!C47="SIM"),0.5,IF(AND('KPA 2.4'!C45="NÃO",'KPA 2.4'!C47="NÃO"),0,0))))</f>
        <v>0</v>
      </c>
      <c r="AB12" s="48">
        <f>IF(AND('KPA 2.4'!C49="SIM",'KPA 2.4'!C55="SIM"),1,IF(AND('KPA 2.4'!C49="SIM",'KPA 2.4'!C55="NÃO"),0.5,IF(AND('KPA 2.4'!C49="NÃO",'KPA 2.4'!C55="SIM"),0.5,IF(AND('KPA 2.4'!C49="NÃO",'KPA 2.4'!C55="NÃO"),0,0))))</f>
        <v>0</v>
      </c>
      <c r="AC12" s="48">
        <f>IF(AND('KPA 2.4'!C57="SIM",'KPA 2.4'!C61="SIM"),1,IF(AND('KPA 2.4'!C57="SIM",'KPA 2.4'!C61="NÃO"),0.5,IF(AND('KPA 2.4'!C57="NÃO",'KPA 2.4'!C61="SIM"),0.5,IF(AND('KPA 2.4'!C57="NÃO",'KPA 2.4'!C61="NÃO"),0,0))))</f>
        <v>0</v>
      </c>
      <c r="AD12" s="48">
        <f>IF(AND('KPA 2.4'!C63="SIM",'KPA 2.4'!C67="SIM"),1,IF(AND('KPA 2.4'!C63="SIM",'KPA 2.4'!C67="NÃO"),0.5,IF(AND('KPA 2.4'!C63="NÃO",'KPA 2.4'!C67="SIM"),0.5,IF(AND('KPA 2.4'!C63="NÃO",'KPA 2.4'!C67="NÃO"),0,0))))</f>
        <v>0</v>
      </c>
      <c r="AE12" s="48">
        <f>IF(AND('KPA 2.4'!C69="SIM",'KPA 2.4'!C73="SIM"),1,IF(AND('KPA 2.4'!C69="SIM",'KPA 2.4'!C73="NÃO"),0.5,IF(AND('KPA 2.4'!C69="NÃO",'KPA 2.4'!C73="SIM"),0.5,IF(AND('KPA 2.4'!C69="NÃO",'KPA 2.4'!C73="NÃO"),0,0))))</f>
        <v>0</v>
      </c>
      <c r="AF12" s="48"/>
      <c r="AG12" s="48"/>
      <c r="AH12" s="48"/>
      <c r="AI12" s="48"/>
      <c r="AJ12" s="48"/>
      <c r="AK12" s="28"/>
      <c r="AL12" s="28"/>
      <c r="AM12" s="28"/>
      <c r="AN12" s="28"/>
      <c r="AO12" s="28"/>
      <c r="AP12" s="28"/>
      <c r="AQ12" s="28"/>
      <c r="AR12" s="28"/>
      <c r="AS12" s="28"/>
      <c r="AT12" s="28"/>
      <c r="AU12" s="28"/>
    </row>
    <row r="13" spans="1:47" ht="1.5" customHeight="1">
      <c r="A13" s="29"/>
      <c r="B13" s="40"/>
      <c r="C13" s="29"/>
      <c r="D13" s="41"/>
      <c r="E13" s="41"/>
      <c r="F13" s="41"/>
      <c r="G13" s="41"/>
      <c r="H13" s="41"/>
      <c r="I13" s="41"/>
      <c r="J13" s="41"/>
      <c r="K13" s="41"/>
      <c r="L13" s="41"/>
      <c r="M13" s="41"/>
      <c r="N13" s="41"/>
      <c r="O13" s="29"/>
      <c r="P13" s="29"/>
      <c r="Q13" s="29"/>
      <c r="R13" s="29"/>
      <c r="S13" s="29"/>
      <c r="T13" s="42"/>
      <c r="U13" s="26"/>
      <c r="V13" s="26"/>
      <c r="W13" s="48"/>
      <c r="X13" s="48"/>
      <c r="Y13" s="48"/>
      <c r="Z13" s="48"/>
      <c r="AA13" s="48"/>
      <c r="AB13" s="48"/>
      <c r="AC13" s="48"/>
      <c r="AD13" s="48"/>
      <c r="AE13" s="48"/>
      <c r="AF13" s="48"/>
      <c r="AG13" s="48"/>
      <c r="AH13" s="48"/>
      <c r="AI13" s="48"/>
      <c r="AJ13" s="48"/>
      <c r="AK13" s="26"/>
      <c r="AL13" s="26"/>
      <c r="AM13" s="26"/>
      <c r="AN13" s="26"/>
      <c r="AO13" s="26"/>
      <c r="AP13" s="26"/>
      <c r="AQ13" s="26"/>
      <c r="AR13" s="26"/>
      <c r="AS13" s="26"/>
      <c r="AT13" s="26"/>
      <c r="AU13" s="26"/>
    </row>
    <row r="14" spans="1:47" ht="30" customHeight="1">
      <c r="A14" s="29"/>
      <c r="B14" s="47" t="str">
        <f>'KPA 2.5'!A1</f>
        <v>KPA 2.5 RECONHECIMENTO E REMUNERAÇÃO</v>
      </c>
      <c r="C14" s="29"/>
      <c r="D14" s="33" t="str">
        <f>IF(AND('KPA 2.5'!C7="SIM",'KPA 2.5'!C14="SIM"),"P1",IF(AND('KPA 2.5'!C7="SIM",'KPA 2.5'!C14="NÃO")," P1 ",IF(AND('KPA 2.5'!C7="NÃO",'KPA 2.5'!C14="SIM")," P1 ",IF(AND('KPA 2.5'!C7="NÃO",'KPA 2.5'!C14="NÃO"),"  P1  ","  P1  "))))</f>
        <v xml:space="preserve">  P1  </v>
      </c>
      <c r="E14" s="33" t="str">
        <f>IF(AND('KPA 2.5'!C17="SIM",'KPA 2.5'!C20="SIM"),"P2",IF(AND('KPA 2.5'!C17="SIM",'KPA 2.5'!C20="NÃO")," P2 ",IF(AND('KPA 2.5'!C17="NÃO",'KPA 2.5'!C20="SIM")," P2 ",IF(AND('KPA 2.5'!C17="NÃO",'KPA 2.5'!C20="NÃO"),"  P2  ","  P2  "))))</f>
        <v xml:space="preserve">  P2  </v>
      </c>
      <c r="F14" s="33" t="str">
        <f>IF(AND('KPA 2.5'!C22="SIM",'KPA 2.5'!C27="SIM"),"P3",IF(AND('KPA 2.5'!C22="SIM",'KPA 2.5'!C27="NÃO")," P3 ",IF(AND('KPA 2.5'!C22="NÃO",'KPA 2.5'!C27="SIM")," P3 ",IF(AND('KPA 2.5'!C22="NÃO",'KPA 2.5'!C27="NÃO"),"  P3  ","  P3  "))))</f>
        <v xml:space="preserve">  P3  </v>
      </c>
      <c r="G14" s="33" t="str">
        <f>IF(AND('KPA 2.5'!C30="SIM",'KPA 2.5'!C32="SIM"),"P4",IF(AND('KPA 2.5'!C30="SIM",'KPA 2.5'!C32="NÃO")," P4 ",IF(AND('KPA 2.5'!C30="NÃO",'KPA 2.5'!C32="SIM")," P4 ",IF(AND('KPA 2.5'!C30="NÃO",'KPA 2.5'!C32="NÃO"),"  P4  ","  P4  "))))</f>
        <v xml:space="preserve">  P4  </v>
      </c>
      <c r="H14" s="33" t="str">
        <f>IF(AND('KPA 2.5'!C34="SIM",'KPA 2.5'!C36="SIM"),"P5",IF(AND('KPA 2.5'!C34="SIM",'KPA 2.5'!C36="NÃO")," P5 ",IF(AND('KPA 2.5'!C34="NÃO",'KPA 2.5'!C36="SIM")," P5 ",IF(AND('KPA 2.5'!C34="NÃO",'KPA 2.5'!C36="NÃO"),"  P5  ","  P5  "))))</f>
        <v xml:space="preserve">  P5  </v>
      </c>
      <c r="I14" s="33" t="str">
        <f>IF(AND('KPA 2.5'!C38="SIM",'KPA 2.5'!C40="SIM"),"P6",IF(AND('KPA 2.5'!C38="SIM",'KPA 2.5'!C40="NÃO")," P6 ",IF(AND('KPA 2.5'!C38="NÃO",'KPA 2.5'!C40="SIM")," P6 ",IF(AND('KPA 2.5'!C38="NÃO",'KPA 2.5'!C40="NÃO"),"  P6  ","  P6  "))))</f>
        <v xml:space="preserve">  P6  </v>
      </c>
      <c r="J14" s="33" t="str">
        <f>IF(AND('KPA 2.5'!C43="SIM",'KPA 2.5'!C46="SIM"),"P7",IF(AND('KPA 2.5'!C43="SIM",'KPA 2.5'!C46="NÃO")," P7 ",IF(AND('KPA 2.5'!C43="NÃO",'KPA 2.5'!C46="SIM")," P7 ",IF(AND('KPA 2.5'!C43="NÃO",'KPA 2.5'!C46="NÃO"),"  P7  ","  P7  "))))</f>
        <v xml:space="preserve">  P7  </v>
      </c>
      <c r="K14" s="33" t="str">
        <f>IF(AND('KPA 2.5'!C48="SIM",'KPA 2.5'!C54="SIM"),"P8",IF(AND('KPA 2.5'!C48="SIM",'KPA 2.5'!C54="NÃO")," P8 ",IF(AND('KPA 2.5'!C48="NÃO",'KPA 2.5'!C54="SIM")," P8 ",IF(AND('KPA 2.5'!C48="NÃO",'KPA 2.5'!C54="NÃO"),"  P8  ","  P8  "))))</f>
        <v xml:space="preserve">  P8  </v>
      </c>
      <c r="L14" s="33" t="str">
        <f>IF(AND('KPA 2.5'!C56="SIM",'KPA 2.5'!C59="SIM"),"P9",IF(AND('KPA 2.5'!C56="SIM",'KPA 2.5'!C59="NÃO")," P9 ",IF(AND('KPA 2.5'!C56="NÃO",'KPA 2.5'!C59="SIM")," P9 ",IF(AND('KPA 2.5'!C56="NÃO",'KPA 2.5'!C59="NÃO"),"  P9  ","  P9  "))))</f>
        <v xml:space="preserve">  P9  </v>
      </c>
      <c r="M14" s="29"/>
      <c r="N14" s="29"/>
      <c r="O14" s="29"/>
      <c r="P14" s="29"/>
      <c r="Q14" s="29"/>
      <c r="R14" s="29"/>
      <c r="S14" s="29"/>
      <c r="T14" s="35">
        <f>SUM(W14:AJ14)/COUNTA(W14:AJ14)</f>
        <v>0</v>
      </c>
      <c r="U14" s="26"/>
      <c r="V14" s="26"/>
      <c r="W14" s="48">
        <f>IF(AND('KPA 2.5'!C7="SIM",'KPA 2.5'!C14="SIM"),"P1",IF(AND('KPA 2.5'!C7="SIM",'KPA 2.5'!C14="NÃO")," P1 ",IF(AND('KPA 2.5'!C7="NÃO",'KPA 2.5'!C14="SIM")," P1 ",IF(AND('KPA 2.5'!C7="NÃO",'KPA 2.5'!C14="NÃO"),0,0))))</f>
        <v>0</v>
      </c>
      <c r="X14" s="48">
        <f>IF(AND('KPA 2.5'!C17="SIM",'KPA 2.5'!C20="SIM"),1,IF(AND('KPA 2.5'!C17="SIM",'KPA 2.5'!C20="NÃO"),0.5,IF(AND('KPA 2.5'!C17="NÃO",'KPA 2.5'!C20="SIM"),0.5,IF(AND('KPA 2.5'!C17="NÃO",'KPA 2.5'!C20="NÃO"),0,0))))</f>
        <v>0</v>
      </c>
      <c r="Y14" s="48">
        <f>IF(AND('KPA 2.5'!C22="SIM",'KPA 2.5'!C27="SIM"),1,IF(AND('KPA 2.5'!C22="SIM",'KPA 2.5'!C27="NÃO"),0.5,IF(AND('KPA 2.5'!C22="NÃO",'KPA 2.5'!C27="SIM"),0.5,IF(AND('KPA 2.5'!C22="NÃO",'KPA 2.5'!C27="NÃO"),0,0))))</f>
        <v>0</v>
      </c>
      <c r="Z14" s="48">
        <f>IF(AND('KPA 2.5'!C30="SIM",'KPA 2.5'!C32="SIM"),1,IF(AND('KPA 2.5'!C30="SIM",'KPA 2.5'!C32="NÃO"),0.5,IF(AND('KPA 2.5'!C30="NÃO",'KPA 2.5'!C32="SIM"),0.5,IF(AND('KPA 2.5'!C30="NÃO",'KPA 2.5'!C32="NÃO"),0,0))))</f>
        <v>0</v>
      </c>
      <c r="AA14" s="48">
        <f>IF(AND('KPA 2.5'!C34="SIM",'KPA 2.5'!C36="SIM"),1,IF(AND('KPA 2.5'!C34="SIM",'KPA 2.5'!C36="NÃO"),0.5,IF(AND('KPA 2.5'!C34="NÃO",'KPA 2.5'!C36="SIM"),0.5,IF(AND('KPA 2.5'!C34="NÃO",'KPA 2.5'!C36="NÃO"),0,0))))</f>
        <v>0</v>
      </c>
      <c r="AB14" s="48">
        <f>IF(AND('KPA 2.5'!C38="SIM",'KPA 2.5'!C40="SIM"),1,IF(AND('KPA 2.5'!C38="SIM",'KPA 2.5'!C40="NÃO"),0.5,IF(AND('KPA 2.5'!C38="NÃO",'KPA 2.5'!C40="SIM"),0.5,IF(AND('KPA 2.5'!C38="NÃO",'KPA 2.5'!C40="NÃO"),0,0))))</f>
        <v>0</v>
      </c>
      <c r="AC14" s="48">
        <f>IF(AND('KPA 2.5'!C43="SIM",'KPA 2.5'!C46="SIM"),1,IF(AND('KPA 2.5'!C43="SIM",'KPA 2.5'!C46="NÃO"),0.5,IF(AND('KPA 2.5'!C43="NÃO",'KPA 2.5'!C46="SIM"),0.5,IF(AND('KPA 2.5'!C43="NÃO",'KPA 2.5'!C46="NÃO"),0,0))))</f>
        <v>0</v>
      </c>
      <c r="AD14" s="48">
        <f>IF(AND('KPA 2.5'!C48="SIM",'KPA 2.5'!C54="SIM"),1,IF(AND('KPA 2.5'!C48="SIM",'KPA 2.5'!C54="NÃO"),0.5,IF(AND('KPA 2.5'!C48="NÃO",'KPA 2.5'!C54="SIM"),0.5,IF(AND('KPA 2.5'!C48="NÃO",'KPA 2.5'!C54="NÃO"),0,0))))</f>
        <v>0</v>
      </c>
      <c r="AE14" s="48">
        <f>IF(AND('KPA 2.5'!C56="SIM",'KPA 2.5'!C59="SIM"),1,IF(AND('KPA 2.5'!C56="SIM",'KPA 2.5'!C59="NÃO"),0.5,IF(AND('KPA 2.5'!C56="NÃO",'KPA 2.5'!C59="SIM"),0.5,IF(AND('KPA 2.5'!C56="NÃO",'KPA 2.5'!C59="NÃO"),0,0))))</f>
        <v>0</v>
      </c>
      <c r="AF14" s="48"/>
      <c r="AG14" s="48"/>
      <c r="AH14" s="48"/>
      <c r="AI14" s="48"/>
      <c r="AJ14" s="48"/>
      <c r="AK14" s="28"/>
      <c r="AL14" s="28"/>
      <c r="AM14" s="28"/>
      <c r="AN14" s="28"/>
      <c r="AO14" s="28"/>
      <c r="AP14" s="28"/>
      <c r="AQ14" s="28"/>
      <c r="AR14" s="28"/>
      <c r="AS14" s="28"/>
      <c r="AT14" s="28"/>
      <c r="AU14" s="28"/>
    </row>
    <row r="15" spans="1:47" ht="1.5" customHeight="1">
      <c r="A15" s="29"/>
      <c r="B15" s="40"/>
      <c r="C15" s="29"/>
      <c r="D15" s="41"/>
      <c r="E15" s="41"/>
      <c r="F15" s="41"/>
      <c r="G15" s="41"/>
      <c r="H15" s="41"/>
      <c r="I15" s="41"/>
      <c r="J15" s="41"/>
      <c r="K15" s="41"/>
      <c r="L15" s="41"/>
      <c r="M15" s="41"/>
      <c r="N15" s="41"/>
      <c r="O15" s="41"/>
      <c r="P15" s="41"/>
      <c r="Q15" s="41"/>
      <c r="R15" s="29"/>
      <c r="S15" s="29"/>
      <c r="T15" s="42"/>
      <c r="U15" s="26"/>
      <c r="V15" s="26"/>
      <c r="W15" s="48"/>
      <c r="X15" s="48"/>
      <c r="Y15" s="48"/>
      <c r="Z15" s="48"/>
      <c r="AA15" s="48"/>
      <c r="AB15" s="48"/>
      <c r="AC15" s="48"/>
      <c r="AD15" s="48"/>
      <c r="AE15" s="48"/>
      <c r="AF15" s="48"/>
      <c r="AG15" s="48"/>
      <c r="AH15" s="48"/>
      <c r="AI15" s="48"/>
      <c r="AJ15" s="48"/>
      <c r="AK15" s="26"/>
      <c r="AL15" s="26"/>
      <c r="AM15" s="26"/>
      <c r="AN15" s="26"/>
      <c r="AO15" s="26"/>
      <c r="AP15" s="26"/>
      <c r="AQ15" s="26"/>
      <c r="AR15" s="26"/>
      <c r="AS15" s="26"/>
      <c r="AT15" s="26"/>
      <c r="AU15" s="26"/>
    </row>
    <row r="16" spans="1:47" ht="30" customHeight="1">
      <c r="A16" s="29"/>
      <c r="B16" s="277" t="str">
        <f>'KPA 2.6'!A1</f>
        <v>KPA 2.6 GESTÃO DO QUADRO DE PESSOAL</v>
      </c>
      <c r="C16" s="29"/>
      <c r="D16" s="33" t="str">
        <f>IF(AND('KPA 2.6'!C7="SIM",'KPA 2.6'!C16="SIM"),"P1",IF(AND('KPA 2.6'!C7="SIM",'KPA 2.6'!C16="NÃO")," P1 ",IF(AND('KPA 2.6'!C7="NÃO",'KPA 2.6'!C16="SIM")," P1 ",IF(AND('KPA 2.6'!C7="NÃO",'KPA 2.6'!C16="NÃO"),"  P1  ","  P1  "))))</f>
        <v xml:space="preserve">  P1  </v>
      </c>
      <c r="E16" s="33" t="str">
        <f>IF(AND('KPA 2.6'!C19="SIM",'KPA 2.6'!C24="SIM"),"P2",IF(AND('KPA 2.6'!C19="SIM",'KPA 2.6'!C24="NÃO")," P2 ",IF(AND('KPA 2.6'!C19="NÃO",'KPA 2.6'!C24="SIM")," P2 ",IF(AND('KPA 2.6'!C19="NÃO",'KPA 2.6'!C24="NÃO"),"  P2  ","  P2  "))))</f>
        <v xml:space="preserve">  P2  </v>
      </c>
      <c r="F16" s="33" t="str">
        <f>IF(AND('KPA 2.6'!C27="SIM",'KPA 2.6'!C32="SIM"),"P3",IF(AND('KPA 2.6'!C27="SIM",'KPA 2.6'!C32="NÃO")," P3 ",IF(AND('KPA 2.6'!C27="NÃO",'KPA 2.6'!C32="SIM")," P3 ",IF(AND('KPA 2.6'!C27="NÃO",'KPA 2.6'!C32="NÃO"),"  P3  ","  P3  "))))</f>
        <v xml:space="preserve">  P3  </v>
      </c>
      <c r="G16" s="33" t="str">
        <f>IF(AND('KPA 2.6'!C34="SIM",'KPA 2.6'!C39="SIM"),"P4",IF(AND('KPA 2.6'!C34="SIM",'KPA 2.6'!C39="NÃO")," P4 ",IF(AND('KPA 2.6'!C34="NÃO",'KPA 2.6'!C39="SIM")," P4 ",IF(AND('KPA 2.6'!C34="NÃO",'KPA 2.6'!C39="NÃO"),"  P4  ","  P4  "))))</f>
        <v xml:space="preserve">  P4  </v>
      </c>
      <c r="H16" s="33" t="str">
        <f>IF(AND('KPA 2.6'!C40="SIM",'KPA 2.6'!C48="SIM"),"P5",IF(AND('KPA 2.6'!C40="SIM",'KPA 2.6'!C48="NÃO")," P5 ",IF(AND('KPA 2.6'!C40="NÃO",'KPA 2.6'!C48="SIM")," P5 ",IF(AND('KPA 2.6'!C40="NÃO",'KPA 2.6'!C48="NÃO"),"  P5  ","  P5  "))))</f>
        <v xml:space="preserve">  P5  </v>
      </c>
      <c r="I16" s="33" t="str">
        <f>IF(AND('KPA 2.6'!C50="SIM",'KPA 2.6'!C52="SIM"),"P6",IF(AND('KPA 2.6'!C50="SIM",'KPA 2.6'!C52="NÃO")," P6 ",IF(AND('KPA 2.6'!C50="NÃO",'KPA 2.6'!C52="SIM")," P6 ",IF(AND('KPA 2.6'!C50="NÃO",'KPA 2.6'!C52="NÃO"),"  P6  ","  P6  "))))</f>
        <v xml:space="preserve">  P6  </v>
      </c>
      <c r="J16" s="33" t="str">
        <f>IF(AND('KPA 2.6'!C54="SIM",'KPA 2.6'!C58="SIM"),"P7",IF(AND('KPA 2.6'!C54="SIM",'KPA 2.6'!C58="NÃO")," P7 ",IF(AND('KPA 2.6'!C54="NÃO",'KPA 2.6'!C58="SIM")," P7 ",IF(AND('KPA 2.6'!C54="NÃO",'KPA 2.6'!C58="NÃO"),"  P7  ","  P7  "))))</f>
        <v xml:space="preserve">  P7  </v>
      </c>
      <c r="K16" s="33" t="str">
        <f>IF(AND('KPA 2.6'!C60="SIM",'KPA 2.6'!C64="SIM"),"P8",IF(AND('KPA 2.6'!C60="SIM",'KPA 2.6'!C64="NÃO")," P8 ",IF(AND('KPA 2.6'!C60="NÃO",'KPA 2.6'!C64="SIM")," P8 ",IF(AND('KPA 2.6'!C60="NÃO",'KPA 2.6'!C64="NÃO"),"  P8  ","  P8  "))))</f>
        <v xml:space="preserve">  P8  </v>
      </c>
      <c r="L16" s="33" t="str">
        <f>IF(AND('KPA 2.6'!C66="SIM",'KPA 2.6'!C72="SIM"),"P9",IF(AND('KPA 2.6'!C66="SIM",'KPA 2.6'!C72="NÃO")," P9 ",IF(AND('KPA 2.6'!C66="NÃO",'KPA 2.6'!C72="SIM")," P9 ",IF(AND('KPA 2.6'!C66="NÃO",'KPA 2.6'!C72="NÃO"),"  P9  ","  P9  "))))</f>
        <v xml:space="preserve">  P9  </v>
      </c>
      <c r="M16" s="33" t="str">
        <f>IF(AND('KPA 2.6'!C74="SIM",'KPA 2.6'!C77="SIM"),"P10",IF(AND('KPA 2.6'!C74="SIM",'KPA 2.6'!C77="NÃO")," P10 ",IF(AND('KPA 2.6'!C74="NÃO",'KPA 2.6'!C77="SIM")," P10 ",IF(AND('KPA 2.6'!C74="NÃO",'KPA 2.6'!C77="NÃO"),"  P10  ","  P10  "))))</f>
        <v xml:space="preserve">  P10  </v>
      </c>
      <c r="N16" s="33" t="str">
        <f>IF(AND('KPA 2.6'!C79="SIM",'KPA 2.6'!C81="SIM"),"P11",IF(AND('KPA 2.6'!C79="SIM",'KPA 2.6'!C81="NÃO")," P11 ",IF(AND('KPA 2.6'!C79="NÃO",'KPA 2.6'!C81="SIM")," P11 ",IF(AND('KPA 2.6'!C79="NÃO",'KPA 2.6'!C81="NÃO"),"  P11  ","  P11  "))))</f>
        <v xml:space="preserve">  P11  </v>
      </c>
      <c r="O16" s="33" t="str">
        <f>IF(AND('KPA 2.6'!C83="SIM",'KPA 2.6'!C86="SIM"),"P12",IF(AND('KPA 2.6'!C83="SIM",'KPA 2.6'!C86="NÃO")," P12 ",IF(AND('KPA 2.6'!C83="NÃO",'KPA 2.6'!C86="SIM")," P12 ",IF(AND('KPA 2.6'!C83="NÃO",'KPA 2.6'!C86="NÃO"),"  P12  ","  P12  "))))</f>
        <v xml:space="preserve">  P12  </v>
      </c>
      <c r="P16" s="33" t="str">
        <f>IF(AND('KPA 2.6'!C88="SIM",'KPA 2.6'!C91="SIM"),"P13",IF(AND('KPA 2.6'!C88="SIM",'KPA 2.6'!C91="NÃO")," P13 ",IF(AND('KPA 2.6'!C88="NÃO",'KPA 2.6'!C91="SIM")," P13 ",IF(AND('KPA 2.6'!C88="NÃO",'KPA 2.6'!C91="NÃO"),"  P13  ","  P13  "))))</f>
        <v xml:space="preserve">  P13  </v>
      </c>
      <c r="Q16" s="33" t="str">
        <f>IF(AND('KPA 2.6'!C93="SIM",'KPA 2.6'!C103="SIM"),"P14",IF(AND('KPA 2.6'!C93="SIM",'KPA 2.6'!C103="NÃO")," P14 ",IF(AND('KPA 2.6'!C93="NÃO",'KPA 2.6'!C103="SIM")," P14 ",IF(AND('KPA 2.6'!C93="NÃO",'KPA 2.6'!C103="NÃO"),"  P14  ","  P14  "))))</f>
        <v xml:space="preserve">  P14  </v>
      </c>
      <c r="R16" s="29"/>
      <c r="S16" s="29"/>
      <c r="T16" s="35">
        <f>(SUM(W16:AJ16)+SUM(W17:X17))/COUNTA(W16:AJ16)</f>
        <v>0</v>
      </c>
      <c r="U16" s="26"/>
      <c r="V16" s="26"/>
      <c r="W16" s="48">
        <f>IF(AND('KPA 2.6'!C7="SIM",'KPA 2.6'!C16="SIM"),"P1",IF(AND('KPA 2.6'!C7="SIM",'KPA 2.6'!C16="NÃO")," P1 ",IF(AND('KPA 2.6'!C7="NÃO",'KPA 2.6'!C16="SIM")," P1 ",IF(AND('KPA 2.6'!C7="NÃO",'KPA 2.6'!C16="NÃO"),0,0))))</f>
        <v>0</v>
      </c>
      <c r="X16" s="48">
        <f>IF(AND('KPA 2.6'!C19="SIM",'KPA 2.6'!C24="SIM"),1,IF(AND('KPA 2.6'!C19="SIM",'KPA 2.6'!C24="NÃO"),0.5,IF(AND('KPA 2.6'!C19="NÃO",'KPA 2.6'!C24="SIM"),0.5,IF(AND('KPA 2.6'!C19="NÃO",'KPA 2.6'!C24="NÃO"),0,0))))</f>
        <v>0</v>
      </c>
      <c r="Y16" s="48">
        <f>IF(AND('KPA 2.6'!C27="SIM",'KPA 2.6'!C32="SIM"),1,IF(AND('KPA 2.6'!C27="SIM",'KPA 2.6'!C32="NÃO"),0.5,IF(AND('KPA 2.6'!C27="NÃO",'KPA 2.6'!C32="SIM"),0.5,IF(AND('KPA 2.6'!C27="NÃO",'KPA 2.6'!C32="NÃO"),0,0))))</f>
        <v>0</v>
      </c>
      <c r="Z16" s="48">
        <f>IF(AND('KPA 2.6'!C34="SIM",'KPA 2.6'!C39="SIM"),1,IF(AND('KPA 2.6'!C34="SIM",'KPA 2.6'!C39="NÃO"),0.5,IF(AND('KPA 2.6'!C34="NÃO",'KPA 2.6'!C39="SIM"),0.5,IF(AND('KPA 2.6'!C34="NÃO",'KPA 2.6'!C39="NÃO"),0,0))))</f>
        <v>0</v>
      </c>
      <c r="AA16" s="48">
        <f>IF(AND('KPA 2.6'!C40="SIM",'KPA 2.6'!C48="SIM"),1,IF(AND('KPA 2.6'!C40="SIM",'KPA 2.6'!C48="NÃO"),0.5,IF(AND('KPA 2.6'!C40="NÃO",'KPA 2.6'!C48="SIM"),0.5,IF(AND('KPA 2.6'!C40="NÃO",'KPA 2.6'!C48="NÃO"),0,0))))</f>
        <v>0</v>
      </c>
      <c r="AB16" s="48">
        <f>IF(AND('KPA 2.6'!C50="SIM",'KPA 2.6'!C52="SIM"),1,IF(AND('KPA 2.6'!C50="SIM",'KPA 2.6'!C52="NÃO"),0.5,IF(AND('KPA 2.6'!C50="NÃO",'KPA 2.6'!C52="SIM"),0.5,IF(AND('KPA 2.6'!C50="NÃO",'KPA 2.6'!C52="NÃO"),0,0))))</f>
        <v>0</v>
      </c>
      <c r="AC16" s="48">
        <f>IF(AND('KPA 2.6'!C54="SIM",'KPA 2.6'!C58="SIM"),1,IF(AND('KPA 2.6'!C54="SIM",'KPA 2.6'!C58="NÃO"),0.5,IF(AND('KPA 2.6'!C54="NÃO",'KPA 2.6'!C58="SIM"),0.5,IF(AND('KPA 2.6'!C54="NÃO",'KPA 2.6'!C58="NÃO"),0,0))))</f>
        <v>0</v>
      </c>
      <c r="AD16" s="48">
        <f>IF(AND('KPA 2.6'!C60="SIM",'KPA 2.6'!C64="SIM"),1,IF(AND('KPA 2.6'!C60="SIM",'KPA 2.6'!C64="NÃO"),0.5,IF(AND('KPA 2.6'!C60="NÃO",'KPA 2.6'!C64="SIM"),0.5,IF(AND('KPA 2.6'!C60="NÃO",'KPA 2.6'!C64="NÃO"),0,0))))</f>
        <v>0</v>
      </c>
      <c r="AE16" s="48">
        <f>IF(AND('KPA 2.6'!C66="SIM",'KPA 2.6'!C72="SIM"),1,IF(AND('KPA 2.6'!C66="SIM",'KPA 2.6'!C72="NÃO"),0.5,IF(AND('KPA 2.6'!C66="NÃO",'KPA 2.6'!C72="SIM"),0.5,IF(AND('KPA 2.6'!C66="NÃO",'KPA 2.6'!C72="NÃO"),0,0))))</f>
        <v>0</v>
      </c>
      <c r="AF16" s="48">
        <f>IF(AND('KPA 2.6'!C74="SIM",'KPA 2.6'!C77="SIM"),1,IF(AND('KPA 2.6'!C74="SIM",'KPA 2.6'!C77="NÃO"),0.5,IF(AND('KPA 2.6'!C74="NÃO",'KPA 2.6'!C77="SIM"),0.5,IF(AND('KPA 2.6'!C74="NÃO",'KPA 2.6'!C77="NÃO"),0,0))))</f>
        <v>0</v>
      </c>
      <c r="AG16" s="48">
        <f>IF(AND('KPA 2.6'!C79="SIM",'KPA 2.6'!C81="SIM"),1,IF(AND('KPA 2.6'!C79="SIM",'KPA 2.6'!C81="NÃO"),0.5,IF(AND('KPA 2.6'!C79="NÃO",'KPA 2.6'!C81="SIM"),0.5,IF(AND('KPA 2.6'!C79="NÃO",'KPA 2.6'!C81="NÃO"),0,0))))</f>
        <v>0</v>
      </c>
      <c r="AH16" s="48">
        <f>IF(AND('KPA 2.6'!C83="SIM",'KPA 2.6'!C86="SIM"),1,IF(AND('KPA 2.6'!C83="SIM",'KPA 2.6'!C86="NÃO"),0.5,IF(AND('KPA 2.6'!C83="NÃO",'KPA 2.6'!C86="SIM"),0.5,IF(AND('KPA 2.6'!C83="NÃO",'KPA 2.6'!C86="NÃO"),0,0))))</f>
        <v>0</v>
      </c>
      <c r="AI16" s="48">
        <f>IF(AND('KPA 2.6'!C88="SIM",'KPA 2.6'!C91="SIM"),1,IF(AND('KPA 2.6'!C88="SIM",'KPA 2.6'!C91="NÃO"),0.5,IF(AND('KPA 2.6'!C88="NÃO",'KPA 2.6'!C91="SIM"),0.5,IF(AND('KPA 2.6'!C88="NÃO",'KPA 2.6'!C91="NÃO"),0,0))))</f>
        <v>0</v>
      </c>
      <c r="AJ16" s="48">
        <f>IF(AND('KPA 2.6'!C93="SIM",'KPA 2.6'!C103="SIM"),1,IF(AND('KPA 2.6'!C93="SIM",'KPA 2.6'!C103="NÃO"),0.5,IF(AND('KPA 2.6'!C93="NÃO",'KPA 2.6'!C103="SIM"),0.5,IF(AND('KPA 2.6'!C93="NÃO",'KPA 2.6'!C103="NÃO"),0,0))))</f>
        <v>0</v>
      </c>
      <c r="AK16" s="28"/>
      <c r="AL16" s="28"/>
      <c r="AM16" s="28"/>
      <c r="AN16" s="28"/>
      <c r="AO16" s="28"/>
      <c r="AP16" s="28"/>
      <c r="AQ16" s="28"/>
      <c r="AR16" s="28"/>
      <c r="AS16" s="28"/>
      <c r="AT16" s="28"/>
      <c r="AU16" s="28"/>
    </row>
    <row r="17" spans="1:47" ht="30" customHeight="1">
      <c r="A17" s="50"/>
      <c r="B17" s="367"/>
      <c r="C17" s="50"/>
      <c r="D17" s="33" t="str">
        <f>IF(AND('KPA 2.6'!C105="SIM",'KPA 2.6'!C109="SIM"),"P15",IF(AND('KPA 2.6'!C105="SIM",'KPA 2.6'!C109="NÃO")," P15 ",IF(AND('KPA 2.6'!C105="NÃO",'KPA 2.6'!C109="SIM")," P15 ",IF(AND('KPA 2.6'!C105="NÃO",'KPA 2.6'!C109="NÃO"),"  P15  ","  P15  "))))</f>
        <v xml:space="preserve">  P15  </v>
      </c>
      <c r="E17" s="33" t="str">
        <f>IF(AND('KPA 2.6'!C111="SIM",'KPA 2.6'!C113="SIM"),"P16",IF(AND('KPA 2.6'!C111="SIM",'KPA 2.6'!C113="NÃO")," P16 ",IF(AND('KPA 2.6'!C111="NÃO",'KPA 2.6'!C113="SIM")," P16 ",IF(AND('KPA 2.6'!C111="NÃO",'KPA 2.6'!C113="NÃO"),"  P16  ","  P16  "))))</f>
        <v xml:space="preserve">  P16  </v>
      </c>
      <c r="F17" s="50"/>
      <c r="G17" s="50"/>
      <c r="H17" s="50"/>
      <c r="I17" s="50"/>
      <c r="J17" s="50"/>
      <c r="K17" s="50"/>
      <c r="L17" s="50"/>
      <c r="M17" s="50"/>
      <c r="N17" s="50"/>
      <c r="O17" s="50"/>
      <c r="P17" s="51"/>
      <c r="Q17" s="51"/>
      <c r="R17" s="50"/>
      <c r="S17" s="50"/>
      <c r="T17" s="52"/>
      <c r="U17" s="26"/>
      <c r="V17" s="26"/>
      <c r="W17" s="48">
        <f>IF(AND('KPA 2.6'!C105="SIM",'KPA 2.6'!C109="SIM"),1,IF(AND('KPA 2.6'!C105="SIM",'KPA 2.6'!C109="NÃO"),0.5,IF(AND('KPA 2.6'!C105="NÃO",'KPA 2.6'!C109="SIM"),0.5,IF(AND('KPA 2.6'!C105="NÃO",'KPA 2.6'!C109="NÃO"),0,0))))</f>
        <v>0</v>
      </c>
      <c r="X17" s="48">
        <f>IF(AND('KPA 2.6'!C111="SIM",'KPA 2.6'!C113="SIM"),1,IF(AND('KPA 2.6'!C111="SIM",'KPA 2.6'!C113="NÃO"),0.5,IF(AND('KPA 2.6'!C111="NÃO",'KPA 2.6'!C113="SIM"),0.5,IF(AND('KPA 2.6'!C111="NÃO",'KPA 2.6'!C113="NÃO"),0,0))))</f>
        <v>0</v>
      </c>
      <c r="Y17" s="48"/>
      <c r="Z17" s="48"/>
      <c r="AA17" s="48"/>
      <c r="AB17" s="48"/>
      <c r="AC17" s="48"/>
      <c r="AD17" s="48"/>
      <c r="AE17" s="48"/>
      <c r="AF17" s="48"/>
      <c r="AG17" s="48"/>
      <c r="AH17" s="48"/>
      <c r="AI17" s="48"/>
      <c r="AJ17" s="48"/>
      <c r="AK17" s="28"/>
      <c r="AL17" s="28"/>
      <c r="AM17" s="28"/>
      <c r="AN17" s="28"/>
      <c r="AO17" s="28"/>
      <c r="AP17" s="28"/>
      <c r="AQ17" s="28"/>
      <c r="AR17" s="28"/>
      <c r="AS17" s="28"/>
      <c r="AT17" s="28"/>
      <c r="AU17" s="28"/>
    </row>
    <row r="18" spans="1:47" ht="26.25" customHeight="1">
      <c r="A18" s="50"/>
      <c r="B18" s="50"/>
      <c r="C18" s="50"/>
      <c r="D18" s="50"/>
      <c r="E18" s="50"/>
      <c r="F18" s="50"/>
      <c r="G18" s="50"/>
      <c r="H18" s="50"/>
      <c r="I18" s="50"/>
      <c r="J18" s="50"/>
      <c r="K18" s="50"/>
      <c r="L18" s="50"/>
      <c r="M18" s="50"/>
      <c r="N18" s="50"/>
      <c r="O18" s="273" t="s">
        <v>71</v>
      </c>
      <c r="P18" s="367"/>
      <c r="Q18" s="367"/>
      <c r="R18" s="367"/>
      <c r="S18" s="50"/>
      <c r="T18" s="53">
        <f>SUM(T6:T16)/COUNTA(T6:T16)</f>
        <v>0</v>
      </c>
      <c r="U18" s="26"/>
      <c r="V18" s="26"/>
      <c r="W18" s="26"/>
      <c r="X18" s="26"/>
      <c r="Y18" s="26"/>
      <c r="Z18" s="26"/>
      <c r="AA18" s="26"/>
      <c r="AB18" s="26"/>
      <c r="AC18" s="26"/>
      <c r="AD18" s="26"/>
      <c r="AE18" s="26"/>
      <c r="AF18" s="26"/>
      <c r="AG18" s="26"/>
      <c r="AH18" s="26"/>
      <c r="AI18" s="26"/>
      <c r="AJ18" s="26"/>
      <c r="AK18" s="28"/>
      <c r="AL18" s="28"/>
      <c r="AM18" s="28"/>
      <c r="AN18" s="28"/>
      <c r="AO18" s="28"/>
      <c r="AP18" s="28"/>
      <c r="AQ18" s="28"/>
      <c r="AR18" s="28"/>
      <c r="AS18" s="28"/>
      <c r="AT18" s="28"/>
      <c r="AU18" s="28"/>
    </row>
    <row r="19" spans="1:47" ht="36.75" customHeight="1">
      <c r="A19" s="274" t="s">
        <v>72</v>
      </c>
      <c r="B19" s="367"/>
      <c r="C19" s="367"/>
      <c r="D19" s="367"/>
      <c r="E19" s="367"/>
      <c r="F19" s="367"/>
      <c r="G19" s="367"/>
      <c r="H19" s="367"/>
      <c r="I19" s="367"/>
      <c r="J19" s="367"/>
      <c r="K19" s="367"/>
      <c r="L19" s="367"/>
      <c r="M19" s="367"/>
      <c r="N19" s="367"/>
      <c r="O19" s="367"/>
      <c r="P19" s="367"/>
      <c r="Q19" s="367"/>
      <c r="R19" s="367"/>
      <c r="S19" s="367"/>
      <c r="T19" s="367"/>
      <c r="U19" s="367"/>
      <c r="V19" s="367"/>
      <c r="W19" s="27"/>
      <c r="X19" s="27"/>
      <c r="Y19" s="27"/>
      <c r="Z19" s="27"/>
      <c r="AA19" s="27"/>
      <c r="AB19" s="27"/>
      <c r="AC19" s="27"/>
      <c r="AD19" s="27"/>
      <c r="AE19" s="27"/>
      <c r="AF19" s="27"/>
      <c r="AG19" s="27"/>
      <c r="AH19" s="27"/>
      <c r="AI19" s="27"/>
      <c r="AJ19" s="27"/>
      <c r="AK19" s="28"/>
      <c r="AL19" s="28"/>
      <c r="AM19" s="28"/>
      <c r="AN19" s="28"/>
      <c r="AO19" s="28"/>
      <c r="AP19" s="28"/>
      <c r="AQ19" s="28"/>
      <c r="AR19" s="28"/>
      <c r="AS19" s="28"/>
      <c r="AT19" s="28"/>
      <c r="AU19" s="28"/>
    </row>
    <row r="20" spans="1:47" ht="34.5" customHeight="1">
      <c r="A20" s="29"/>
      <c r="B20" s="30" t="s">
        <v>46</v>
      </c>
      <c r="C20" s="29"/>
      <c r="D20" s="276" t="s">
        <v>47</v>
      </c>
      <c r="E20" s="367"/>
      <c r="F20" s="367"/>
      <c r="G20" s="367"/>
      <c r="H20" s="367"/>
      <c r="I20" s="367"/>
      <c r="J20" s="367"/>
      <c r="K20" s="367"/>
      <c r="L20" s="367"/>
      <c r="M20" s="367"/>
      <c r="N20" s="367"/>
      <c r="O20" s="367"/>
      <c r="P20" s="367"/>
      <c r="Q20" s="367"/>
      <c r="R20" s="367"/>
      <c r="S20" s="29"/>
      <c r="T20" s="30" t="s">
        <v>48</v>
      </c>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row>
    <row r="21" spans="1:47" ht="30" customHeight="1">
      <c r="A21" s="29"/>
      <c r="B21" s="34" t="str">
        <f>'KPA 3.1'!A1</f>
        <v>KPA 3.1 - ANÁLISE DE COMPETÊNCIAS</v>
      </c>
      <c r="C21" s="29"/>
      <c r="D21" s="33" t="str">
        <f>IF(AND('KPA 3.1'!C7="SIM",'KPA 3.1'!C16="SIM"),"P1",IF(AND('KPA 3.1'!C7="SIM",'KPA 3.1'!C16="NÃO")," P1 ",IF(AND('KPA 3.1'!C7="NÃO",'KPA 3.1'!C16="SIM")," P1 ",IF(AND('KPA 3.1'!C7="NÃO",'KPA 3.1'!C16="NÃO"),"  P1  ","  P1  "))))</f>
        <v xml:space="preserve">  P1  </v>
      </c>
      <c r="E21" s="33" t="str">
        <f>IF(AND('KPA 3.1'!C18="SIM",'KPA 3.1'!C22="SIM"),"P2",IF(AND('KPA 3.1'!C18="SIM",'KPA 3.1'!C22="NÃO")," P2 ",IF(AND('KPA 3.1'!C18="NÃO",'KPA 3.1'!C22="SIM")," P2 ",IF(AND('KPA 3.1'!C18="NÃO",'KPA 3.1'!C22="NÃO"),"  P2  ","  P2  "))))</f>
        <v xml:space="preserve">  P2  </v>
      </c>
      <c r="F21" s="33" t="str">
        <f>IF(AND('KPA 3.1'!C25="SIM",'KPA 3.1'!C28="SIM"),"P3",IF(AND('KPA 3.1'!C25="SIM",'KPA 3.1'!C28="NÃO")," P3 ",IF(AND('KPA 3.1'!C25="NÃO",'KPA 3.1'!C28="SIM")," P3 ",IF(AND('KPA 3.1'!C25="NÃO",'KPA 3.1'!C28="NÃO"),"  P3  ","  P3  "))))</f>
        <v xml:space="preserve">  P3  </v>
      </c>
      <c r="G21" s="33" t="str">
        <f>IF(AND('KPA 3.1'!C31="SIM",'KPA 3.1'!C36="SIM"),"P4",IF(AND('KPA 3.1'!C31="SIM",'KPA 3.1'!C36="NÃO")," P4 ",IF(AND('KPA 3.1'!C31="NÃO",'KPA 3.1'!C36="SIM")," P4 ",IF(AND('KPA 3.1'!C31="NÃO",'KPA 3.1'!C36="NÃO"),"  P4  ","  P4  "))))</f>
        <v xml:space="preserve">  P4  </v>
      </c>
      <c r="H21" s="33" t="str">
        <f>IF(AND('KPA 3.1'!C38="SIM",'KPA 3.1'!C40="SIM"),"P5",IF(AND('KPA 3.1'!C38="SIM",'KPA 3.1'!C40="NÃO")," P5 ",IF(AND('KPA 3.1'!C38="NÃO",'KPA 3.1'!C40="SIM")," P5 ",IF(AND('KPA 3.1'!C38="NÃO",'KPA 3.1'!C40="NÃO"),"  P5  ","  P5  "))))</f>
        <v xml:space="preserve">  P5  </v>
      </c>
      <c r="I21" s="33" t="str">
        <f>IF(AND('KPA 3.1'!C42="SIM",'KPA 3.1'!C45="SIM"),"P6",IF(AND('KPA 3.1'!C42="SIM",'KPA 3.1'!C45="NÃO")," P6 ",IF(AND('KPA 3.1'!C42="NÃO",'KPA 3.1'!C45="SIM")," P6 ",IF(AND('KPA 3.1'!C42="NÃO",'KPA 3.1'!C45="NÃO"),"  P6  ","  P6  "))))</f>
        <v xml:space="preserve">  P6  </v>
      </c>
      <c r="J21" s="33" t="str">
        <f>IF(AND('KPA 3.1'!C47="SIM",'KPA 3.1'!C52="SIM"),"P7",IF(AND('KPA 3.1'!C47="SIM",'KPA 3.1'!C52="NÃO")," P7 ",IF(AND('KPA 3.1'!C47="NÃO",'KPA 3.1'!C52="SIM")," P7 ",IF(AND('KPA 3.1'!C47="NÃO",'KPA 3.1'!C52="NÃO"),"  P7  ","  P7  "))))</f>
        <v xml:space="preserve">  P7  </v>
      </c>
      <c r="K21" s="33" t="str">
        <f>IF(AND('KPA 3.1'!C54="SIM",'KPA 3.1'!C56="SIM"),"P8",IF(AND('KPA 3.1'!C54="SIM",'KPA 3.1'!C56="NÃO")," P8 ",IF(AND('KPA 3.1'!C54="NÃO",'KPA 3.1'!C56="SIM")," P8 ",IF(AND('KPA 3.1'!C54="NÃO",'KPA 3.1'!C56="NÃO"),"  P8  ","  P8  "))))</f>
        <v xml:space="preserve">  P8  </v>
      </c>
      <c r="L21" s="41"/>
      <c r="M21" s="41"/>
      <c r="N21" s="29"/>
      <c r="O21" s="29"/>
      <c r="P21" s="29"/>
      <c r="Q21" s="29"/>
      <c r="R21" s="29"/>
      <c r="S21" s="29"/>
      <c r="T21" s="35">
        <f>SUM(W21:AJ21)/COUNTA(W21:AJ21)</f>
        <v>0</v>
      </c>
      <c r="U21" s="26"/>
      <c r="V21" s="54"/>
      <c r="W21" s="55">
        <f>IF(AND('KPA 3.1'!C7="SIM",'KPA 3.1'!C16="SIM"),1,IF(AND('KPA 3.1'!C7="SIM",'KPA 3.1'!C16="NÃO"),0.5,IF(AND('KPA 3.1'!C7="NÃO",'KPA 3.1'!C16="SIM"),0.5,IF(AND('KPA 3.1'!C7="NÃO",'KPA 3.1'!C16="NÃO"),0,0))))</f>
        <v>0</v>
      </c>
      <c r="X21" s="55">
        <f>IF(AND('KPA 3.1'!C18="SIM",'KPA 3.1'!C22="SIM"),1,IF(AND('KPA 3.1'!C18="SIM",'KPA 3.1'!C22="NÃO"),0.5,IF(AND('KPA 3.1'!C18="NÃO",'KPA 3.1'!C22="SIM"),0.5,IF(AND('KPA 3.1'!C18="NÃO",'KPA 3.1'!C22="NÃO"),0,0))))</f>
        <v>0</v>
      </c>
      <c r="Y21" s="55">
        <f>IF(AND('KPA 3.1'!C25="SIM",'KPA 3.1'!C28="SIM"),1,IF(AND('KPA 3.1'!C25="SIM",'KPA 3.1'!C28="NÃO"),0.5,IF(AND('KPA 3.1'!C25="NÃO",'KPA 3.1'!C28="SIM"),0.5,IF(AND('KPA 3.1'!C25="NÃO",'KPA 3.1'!C28="NÃO"),0,0))))</f>
        <v>0</v>
      </c>
      <c r="Z21" s="55">
        <f>IF(AND('KPA 3.1'!C31="SIM",'KPA 3.1'!C36="SIM"),1,IF(AND('KPA 3.1'!C31="SIM",'KPA 3.1'!C36="NÃO"),0.5,IF(AND('KPA 3.1'!C31="NÃO",'KPA 3.1'!C36="SIM"),0.5,IF(AND('KPA 3.1'!C31="NÃO",'KPA 3.1'!C36="NÃO"),0,0))))</f>
        <v>0</v>
      </c>
      <c r="AA21" s="55">
        <f>IF(AND('KPA 3.1'!C38="SIM",'KPA 3.1'!C40="SIM"),1,IF(AND('KPA 3.1'!C38="SIM",'KPA 3.1'!C40="NÃO"),0.5,IF(AND('KPA 3.1'!C38="NÃO",'KPA 3.1'!C40="SIM"),0.5,IF(AND('KPA 3.1'!C38="NÃO",'KPA 3.1'!C40="NÃO"),0,0))))</f>
        <v>0</v>
      </c>
      <c r="AB21" s="55">
        <f>IF(AND('KPA 3.1'!C42="SIM",'KPA 3.1'!C45="SIM"),1,IF(AND('KPA 3.1'!C42="SIM",'KPA 3.1'!C45="NÃO"),0.5,IF(AND('KPA 3.1'!C42="NÃO",'KPA 3.1'!C45="SIM"),0.5,IF(AND('KPA 3.1'!C42="NÃO",'KPA 3.1'!C45="NÃO"),0,0))))</f>
        <v>0</v>
      </c>
      <c r="AC21" s="55">
        <f>IF(AND('KPA 3.1'!C47="SIM",'KPA 3.1'!C52="SIM"),1,IF(AND('KPA 3.1'!C47="SIM",'KPA 3.1'!C52="NÃO"),0.5,IF(AND('KPA 3.1'!C47="NÃO",'KPA 3.1'!C52="SIM"),0.5,IF(AND('KPA 3.1'!C47="NÃO",'KPA 3.1'!C52="NÃO"),0,0))))</f>
        <v>0</v>
      </c>
      <c r="AD21" s="55">
        <f>IF(AND('KPA 3.1'!C54="SIM",'KPA 3.1'!C56="SIM"),1,IF(AND('KPA 3.1'!C54="SIM",'KPA 3.1'!C56="NÃO"),0.5,IF(AND('KPA 3.1'!C54="NÃO",'KPA 3.1'!C56="SIM"),0.5,IF(AND('KPA 3.1'!C54="NÃO",'KPA 3.1'!C56="NÃO"),0,0))))</f>
        <v>0</v>
      </c>
      <c r="AE21" s="55"/>
      <c r="AF21" s="55"/>
      <c r="AG21" s="55"/>
      <c r="AH21" s="55"/>
      <c r="AI21" s="55"/>
      <c r="AJ21" s="55"/>
      <c r="AK21" s="28"/>
      <c r="AL21" s="28"/>
      <c r="AM21" s="28"/>
      <c r="AN21" s="28"/>
      <c r="AO21" s="28"/>
      <c r="AP21" s="28"/>
      <c r="AQ21" s="28"/>
      <c r="AR21" s="28"/>
      <c r="AS21" s="28"/>
      <c r="AT21" s="28"/>
      <c r="AU21" s="28"/>
    </row>
    <row r="22" spans="1:47" ht="1.5" customHeight="1">
      <c r="A22" s="56"/>
      <c r="B22" s="40"/>
      <c r="C22" s="56"/>
      <c r="D22" s="57"/>
      <c r="E22" s="57"/>
      <c r="F22" s="57"/>
      <c r="G22" s="57"/>
      <c r="H22" s="57"/>
      <c r="I22" s="57"/>
      <c r="J22" s="57"/>
      <c r="K22" s="57"/>
      <c r="L22" s="58"/>
      <c r="M22" s="58"/>
      <c r="N22" s="58"/>
      <c r="O22" s="56"/>
      <c r="P22" s="56"/>
      <c r="Q22" s="56"/>
      <c r="R22" s="56"/>
      <c r="S22" s="56"/>
      <c r="T22" s="58"/>
      <c r="U22" s="26"/>
      <c r="V22" s="26"/>
      <c r="W22" s="59"/>
      <c r="X22" s="59"/>
      <c r="Y22" s="59"/>
      <c r="Z22" s="59"/>
      <c r="AA22" s="59"/>
      <c r="AB22" s="59"/>
      <c r="AC22" s="59"/>
      <c r="AD22" s="59"/>
      <c r="AE22" s="59"/>
      <c r="AF22" s="59"/>
      <c r="AG22" s="59"/>
      <c r="AH22" s="59"/>
      <c r="AI22" s="59"/>
      <c r="AJ22" s="59"/>
      <c r="AK22" s="26"/>
      <c r="AL22" s="26"/>
      <c r="AM22" s="26"/>
      <c r="AN22" s="26"/>
      <c r="AO22" s="26"/>
      <c r="AP22" s="26"/>
      <c r="AQ22" s="26"/>
      <c r="AR22" s="26"/>
      <c r="AS22" s="26"/>
      <c r="AT22" s="26"/>
      <c r="AU22" s="26"/>
    </row>
    <row r="23" spans="1:47" ht="32.25" customHeight="1">
      <c r="A23" s="29"/>
      <c r="B23" s="34" t="str">
        <f>'KPA 3.2'!A1</f>
        <v>KPA 3.2 DESENVOLVIMENTO DE COMPETÊNCIAS INDIVIDUAIS</v>
      </c>
      <c r="C23" s="29"/>
      <c r="D23" s="33" t="str">
        <f>IF(AND('KPA 3.2'!C7="SIM",'KPA 3.2'!C13="SIM"),"P1",IF(AND('KPA 3.2'!C7="SIM",'KPA 3.2'!C13="NÃO")," P1 ",IF(AND('KPA 3.2'!C7="NÃO",'KPA 3.2'!C13="SIM")," P1 ",IF(AND('KPA 3.2'!C7="NÃO",'KPA 3.2'!C13="NÃO"),"  P1  ","  P1  "))))</f>
        <v xml:space="preserve">  P1  </v>
      </c>
      <c r="E23" s="33" t="str">
        <f>IF(AND('KPA 3.2'!C15="SIM",'KPA 3.2'!C27="SIM"),"P2",IF(AND('KPA 3.2'!C15="SIM",'KPA 3.2'!C27="NÃO")," P2 ",IF(AND('KPA 3.2'!C15="NÃO",'KPA 3.2'!C27="SIM")," P2 ",IF(AND('KPA 3.2'!C15="NÃO",'KPA 3.2'!C27="NÃO"),"  P2  ","  P2  "))))</f>
        <v xml:space="preserve">  P2  </v>
      </c>
      <c r="F23" s="60" t="str">
        <f>IF(AND('KPA 3.2'!C30="SIM",'KPA 3.2'!C32="SIM"),"P3",IF(AND('KPA 3.2'!C30="SIM",'KPA 3.2'!C32="NÃO")," P3 ",IF(AND('KPA 3.2'!C30="NÃO",'KPA 3.2'!C32="SIM")," P3 ",IF(AND('KPA 3.2'!C30="NÃO",'KPA 3.2'!C32="NÃO"),"  P3  ","  P3  "))))</f>
        <v xml:space="preserve">  P3  </v>
      </c>
      <c r="G23" s="33" t="str">
        <f>IF(AND('KPA 3.2'!C34="SIM",'KPA 3.2'!C36="SIM"),"P4",IF(AND('KPA 3.2'!C34="SIM",'KPA 3.2'!C36="NÃO")," P4 ",IF(AND('KPA 3.2'!C34="NÃO",'KPA 3.2'!C36="SIM")," P4 ",IF(AND('KPA 3.2'!C34="NÃO",'KPA 3.2'!C36="NÃO"),"  P4  ","  P4  "))))</f>
        <v xml:space="preserve">  P4  </v>
      </c>
      <c r="H23" s="33" t="str">
        <f>IF(AND('KPA 3.2'!C38="SIM",'KPA 3.2'!C41="SIM"),"P5",IF(AND('KPA 3.2'!C38="SIM",'KPA 3.2'!C41="NÃO")," P5 ",IF(AND('KPA 3.2'!C38="NÃO",'KPA 3.2'!C41="SIM")," P5 ",IF(AND('KPA 3.2'!C38="NÃO",'KPA 3.2'!C41="NÃO"),"  P5  ","  P5  "))))</f>
        <v xml:space="preserve">  P5  </v>
      </c>
      <c r="I23" s="33" t="str">
        <f>IF(AND('KPA 3.2'!C43="SIM",'KPA 3.2'!C48="SIM"),"P6",IF(AND('KPA 3.2'!C43="SIM",'KPA 3.2'!C48="NÃO")," P6 ",IF(AND('KPA 3.2'!C43="NÃO",'KPA 3.2'!C48="SIM")," P6 ",IF(AND('KPA 3.2'!C43="NÃO",'KPA 3.2'!C48="NÃO"),"  P6  ","  P6  "))))</f>
        <v xml:space="preserve">  P6  </v>
      </c>
      <c r="J23" s="33" t="str">
        <f>IF(AND('KPA 3.2'!C50="SIM",'KPA 3.2'!C54="SIM"),"P7",IF(AND('KPA 3.2'!C50="SIM",'KPA 3.2'!C54="NÃO")," P7 ",IF(AND('KPA 3.2'!C50="NÃO",'KPA 3.2'!C54="SIM")," P7 ",IF(AND('KPA 3.2'!C50="NÃO",'KPA 3.2'!C54="NÃO"),"  P7  ","  P7  "))))</f>
        <v xml:space="preserve">  P7  </v>
      </c>
      <c r="K23" s="29"/>
      <c r="L23" s="29"/>
      <c r="M23" s="29"/>
      <c r="N23" s="29"/>
      <c r="O23" s="29"/>
      <c r="P23" s="29"/>
      <c r="Q23" s="29"/>
      <c r="R23" s="29"/>
      <c r="S23" s="29"/>
      <c r="T23" s="35">
        <f>SUM(W23:AJ23)/COUNTA(W23:AJ23)</f>
        <v>0</v>
      </c>
      <c r="U23" s="26"/>
      <c r="V23" s="31"/>
      <c r="W23" s="36">
        <f>IF(AND('KPA 3.2'!C7="SIM",'KPA 3.2'!C13="SIM"),1,IF(AND('KPA 3.2'!C7="SIM",'KPA 3.2'!C13="NÃO"),0.5,IF(AND('KPA 3.2'!C7="NÃO",'KPA 3.2'!C13="SIM"),0.5,IF(AND('KPA 3.2'!C7="NÃO",'KPA 3.2'!C13="NÃO"),0,0))))</f>
        <v>0</v>
      </c>
      <c r="X23" s="36">
        <f>IF(AND('KPA 3.2'!C15="SIM",'KPA 3.2'!C27="SIM"),1,IF(AND('KPA 3.2'!C15="SIM",'KPA 3.2'!C27="NÃO"),0.5,IF(AND('KPA 3.2'!C15="NÃO",'KPA 3.2'!C27="SIM"),0.5,IF(AND('KPA 3.2'!C15="NÃO",'KPA 3.2'!C27="NÃO"),0,0))))</f>
        <v>0</v>
      </c>
      <c r="Y23" s="36">
        <f>IF(AND('KPA 3.2'!C30="SIM",'KPA 3.2'!C32="SIM"),1,IF(AND('KPA 3.2'!C30="SIM",'KPA 3.2'!C32="NÃO"),0.5,IF(AND('KPA 3.2'!C30="NÃO",'KPA 3.2'!C32="SIM"),0.5,IF(AND('KPA 3.2'!C30="NÃO",'KPA 3.2'!C32="NÃO"),0,0))))</f>
        <v>0</v>
      </c>
      <c r="Z23" s="36">
        <f>IF(AND('KPA 3.2'!C34="SIM",'KPA 3.2'!C36="SIM"),1,IF(AND('KPA 3.2'!C34="SIM",'KPA 3.2'!C36="NÃO"),0.5,IF(AND('KPA 3.2'!C34="NÃO",'KPA 3.2'!C36="SIM"),0.5,IF(AND('KPA 3.2'!C34="NÃO",'KPA 3.2'!C36="NÃO"),0,0))))</f>
        <v>0</v>
      </c>
      <c r="AA23" s="36">
        <f>IF(AND('KPA 3.2'!C38="SIM",'KPA 3.2'!C41="SIM"),1,IF(AND('KPA 3.2'!C38="SIM",'KPA 3.2'!C41="NÃO"),0.5,IF(AND('KPA 3.2'!C38="NÃO",'KPA 3.2'!C41="SIM"),0.5,IF(AND('KPA 3.2'!C38="NÃO",'KPA 3.2'!C41="NÃO"),0,0))))</f>
        <v>0</v>
      </c>
      <c r="AB23" s="36">
        <f>IF(AND('KPA 3.2'!C43="SIM",'KPA 3.2'!C48="SIM"),1,IF(AND('KPA 3.2'!C43="SIM",'KPA 3.2'!C48="NÃO"),0.5,IF(AND('KPA 3.2'!C43="NÃO",'KPA 3.2'!C48="SIM"),0.5,IF(AND('KPA 3.2'!C43="NÃO",'KPA 3.2'!C48="NÃO"),0,0))))</f>
        <v>0</v>
      </c>
      <c r="AC23" s="36">
        <f>IF(AND('KPA 3.2'!C50="SIM",'KPA 3.2'!C54="SIM"),1,IF(AND('KPA 3.2'!C50="SIM",'KPA 3.2'!C54="NÃO"),0.5,IF(AND('KPA 3.2'!C50="NÃO",'KPA 3.2'!C54="SIM"),0.5,IF(AND('KPA 3.2'!C50="NÃO",'KPA 3.2'!C54="NÃO"),0,0))))</f>
        <v>0</v>
      </c>
      <c r="AD23" s="36"/>
      <c r="AE23" s="36"/>
      <c r="AF23" s="36"/>
      <c r="AG23" s="36"/>
      <c r="AH23" s="36"/>
      <c r="AI23" s="36"/>
      <c r="AJ23" s="36"/>
      <c r="AK23" s="37"/>
      <c r="AL23" s="38" t="s">
        <v>73</v>
      </c>
      <c r="AM23" s="39" t="s">
        <v>74</v>
      </c>
      <c r="AN23" s="39" t="s">
        <v>64</v>
      </c>
      <c r="AO23" s="39" t="s">
        <v>65</v>
      </c>
      <c r="AP23" s="39" t="s">
        <v>66</v>
      </c>
      <c r="AQ23" s="39" t="s">
        <v>66</v>
      </c>
      <c r="AR23" s="39" t="s">
        <v>67</v>
      </c>
      <c r="AS23" s="39" t="s">
        <v>68</v>
      </c>
      <c r="AT23" s="39" t="s">
        <v>69</v>
      </c>
      <c r="AU23" s="39" t="e">
        <f>#REF!</f>
        <v>#REF!</v>
      </c>
    </row>
    <row r="24" spans="1:47" ht="1.5" customHeight="1">
      <c r="A24" s="29"/>
      <c r="B24" s="40"/>
      <c r="C24" s="29"/>
      <c r="D24" s="41"/>
      <c r="E24" s="41"/>
      <c r="F24" s="41"/>
      <c r="G24" s="41"/>
      <c r="H24" s="41"/>
      <c r="I24" s="41"/>
      <c r="J24" s="41"/>
      <c r="K24" s="41"/>
      <c r="L24" s="29"/>
      <c r="M24" s="29"/>
      <c r="N24" s="29"/>
      <c r="O24" s="29"/>
      <c r="P24" s="29"/>
      <c r="Q24" s="29"/>
      <c r="R24" s="29"/>
      <c r="S24" s="29"/>
      <c r="T24" s="42"/>
      <c r="U24" s="26"/>
      <c r="V24" s="31"/>
      <c r="W24" s="36"/>
      <c r="X24" s="36"/>
      <c r="Y24" s="36"/>
      <c r="Z24" s="36"/>
      <c r="AA24" s="36"/>
      <c r="AB24" s="36"/>
      <c r="AC24" s="36"/>
      <c r="AD24" s="36"/>
      <c r="AE24" s="36"/>
      <c r="AF24" s="36"/>
      <c r="AG24" s="36"/>
      <c r="AH24" s="36"/>
      <c r="AI24" s="36"/>
      <c r="AJ24" s="36"/>
      <c r="AK24" s="29"/>
      <c r="AL24" s="41"/>
      <c r="AM24" s="41"/>
      <c r="AN24" s="41"/>
      <c r="AO24" s="41"/>
      <c r="AP24" s="41"/>
      <c r="AQ24" s="41"/>
      <c r="AR24" s="41"/>
      <c r="AS24" s="41"/>
      <c r="AT24" s="41"/>
      <c r="AU24" s="41"/>
    </row>
    <row r="25" spans="1:47" ht="30" customHeight="1">
      <c r="A25" s="29"/>
      <c r="B25" s="43" t="str">
        <f>'KPA 3.3'!A1</f>
        <v xml:space="preserve">KPA 3.3 CULTURA PARTICIPATIVA </v>
      </c>
      <c r="C25" s="29"/>
      <c r="D25" s="33" t="str">
        <f>IF(AND('KPA 3.3'!C7="SIM",'KPA 3.3'!C9="SIM"),"P1",IF(AND('KPA 3.3'!C7="SIM",'KPA 3.3'!C9="NÃO")," P1 ",IF(AND('KPA 3.3'!C7="NÃO",'KPA 3.3'!C9="SIM")," P1 ",IF(AND('KPA 3.3'!C7="NÃO",'KPA 3.3'!C9="NÃO"),"  P1  ","  P1  "))))</f>
        <v xml:space="preserve">  P1  </v>
      </c>
      <c r="E25" s="33" t="str">
        <f>IF(AND('KPA 3.3'!C11="SIM",'KPA 3.3'!C16="SIM"),"P2",IF(AND('KPA 3.3'!C11="SIM",'KPA 3.3'!C16="NÃO")," P2 ",IF(AND('KPA 3.3'!C11="NÃO",'KPA 3.3'!C16="SIM")," P2 ",IF(AND('KPA 3.3'!C11="NÃO",'KPA 3.3'!C16="NÃO"),"  P2  ","  P2  "))))</f>
        <v xml:space="preserve">  P2  </v>
      </c>
      <c r="F25" s="33" t="str">
        <f>IF(AND('KPA 3.3'!C19="SIM",'KPA 3.3'!C22="SIM"),"P3",IF(AND('KPA 3.3'!C19="SIM",'KPA 3.3'!C22="NÃO")," P3 ",IF(AND('KPA 3.3'!C19="NÃO",'KPA 3.3'!C22="SIM")," P3 ",IF(AND('KPA 3.3'!C19="NÃO",'KPA 3.3'!C22="NÃO"),"  P3  ","  P3  "))))</f>
        <v xml:space="preserve">  P3  </v>
      </c>
      <c r="G25" s="33" t="str">
        <f>IF(AND('KPA 3.3'!C24="SIM",'KPA 3.3'!C29="SIM"),"P4",IF(AND('KPA 3.3'!C24="SIM",'KPA 3.3'!C29="NÃO")," P4 ",IF(AND('KPA 3.3'!C24="NÃO",'KPA 3.3'!C29="SIM")," P4 ",IF(AND('KPA 3.3'!C24="NÃO",'KPA 3.3'!C29="NÃO"),"  P4  ","  P4  "))))</f>
        <v xml:space="preserve">  P4  </v>
      </c>
      <c r="H25" s="33" t="str">
        <f>IF(AND('KPA 3.3'!C32="SIM",'KPA 3.3'!C35="SIM"),"P5",IF(AND('KPA 3.3'!C32="SIM",'KPA 3.3'!C35="NÃO")," P5 ",IF(AND('KPA 3.3'!C32="NÃO",'KPA 3.3'!C35="SIM")," P5 ",IF(AND('KPA 3.3'!C32="NÃO",'KPA 3.3'!C35="NÃO"),"  P5  ","  P5  "))))</f>
        <v xml:space="preserve">  P5  </v>
      </c>
      <c r="I25" s="33" t="str">
        <f>IF(AND('KPA 3.3'!C38="SIM",'KPA 3.3'!C42="SIM"),"P6",IF(AND('KPA 3.3'!C38="SIM",'KPA 3.3'!C42="NÃO")," P6 ",IF(AND('KPA 3.3'!C38="NÃO",'KPA 3.3'!C42="SIM")," P6 ",IF(AND('KPA 3.3'!C38="NÃO",'KPA 3.3'!C42="NÃO"),"  P6  ","  P6  "))))</f>
        <v xml:space="preserve">  P6  </v>
      </c>
      <c r="J25" s="33" t="str">
        <f>IF(AND('KPA 3.3'!C44="SIM",'KPA 3.3'!C49="SIM"),"P7",IF(AND('KPA 3.3'!C44="SIM",'KPA 3.3'!C49="NÃO")," P7 ",IF(AND('KPA 3.3'!C44="NÃO",'KPA 3.3'!C49="SIM")," P7 ",IF(AND('KPA 3.3'!C44="NÃO",'KPA 3.3'!C49="NÃO"),"  P7  ","  P7  "))))</f>
        <v xml:space="preserve">  P7  </v>
      </c>
      <c r="K25" s="33" t="str">
        <f>IF(AND('KPA 3.3'!C51="SIM",'KPA 3.3'!C55="SIM"),"P8",IF(AND('KPA 3.3'!C51="SIM",'KPA 3.3'!C55="NÃO")," P8 ",IF(AND('KPA 3.3'!C51="NÃO",'KPA 3.3'!C55="SIM")," P8 ",IF(AND('KPA 3.3'!C51="NÃO",'KPA 3.3'!C55="NÃO"),"  P8  ","  P8  "))))</f>
        <v xml:space="preserve">  P8  </v>
      </c>
      <c r="L25" s="33" t="str">
        <f>IF(AND('KPA 3.3'!C58="SIM",'KPA 3.3'!C63="SIM"),"P9",IF(AND('KPA 3.3'!C58="SIM",'KPA 3.3'!C63="NÃO")," P9 ",IF(AND('KPA 3.3'!C58="NÃO",'KPA 3.3'!C63="SIM")," P9 ",IF(AND('KPA 3.3'!C58="NÃO",'KPA 3.3'!C63="NÃO"),"  P9  ","  P9  "))))</f>
        <v xml:space="preserve">  P9  </v>
      </c>
      <c r="M25" s="33" t="str">
        <f>IF(AND('KPA 3.3'!C65="SIM",'KPA 3.3'!C76="SIM"),"P10",IF(AND('KPA 3.3'!C65="SIM",'KPA 3.3'!C76="NÃO")," P10 ",IF(AND('KPA 3.3'!C65="NÃO",'KPA 3.3'!C76="SIM")," P10 ",IF(AND('KPA 3.3'!C65="NÃO",'KPA 3.3'!C76="NÃO"),"  P10  ","  P10  "))))</f>
        <v xml:space="preserve">  P10  </v>
      </c>
      <c r="N25" s="33" t="str">
        <f>IF(AND('KPA 3.3'!C80="SIM",'KPA 3.3'!C85="SIM"),"P11",IF(AND('KPA 3.3'!C80="SIM",'KPA 3.3'!C85="NÃO")," P11 ",IF(AND('KPA 3.3'!C80="NÃO",'KPA 3.3'!C85="SIM")," P11 ",IF(AND('KPA 3.3'!C80="NÃO",'KPA 3.3'!C85="NÃO"),"  P11  ","  P11  "))))</f>
        <v xml:space="preserve">  P11  </v>
      </c>
      <c r="O25" s="29"/>
      <c r="P25" s="29"/>
      <c r="Q25" s="29"/>
      <c r="R25" s="29"/>
      <c r="S25" s="29"/>
      <c r="T25" s="35">
        <f>SUM(W25:AJ25)/COUNTA(W25:AJ25)</f>
        <v>0</v>
      </c>
      <c r="U25" s="26"/>
      <c r="V25" s="45"/>
      <c r="W25" s="46">
        <f>IF(AND('KPA 3.3'!C7="SIM",'KPA 3.3'!C9="SIM"),1,IF(AND('KPA 3.3'!C7="SIM",'KPA 3.3'!C9="NÃO"),0.5,IF(AND('KPA 3.3'!C7="NÃO",'KPA 3.3'!C9="SIM"),0.5,IF(AND('KPA 3.3'!C7="NÃO",'KPA 3.3'!C9="NÃO"),0,0))))</f>
        <v>0</v>
      </c>
      <c r="X25" s="46">
        <f>IF(AND('KPA 3.3'!C11="SIM",'KPA 3.3'!C16="SIM"),1,IF(AND('KPA 3.3'!C11="SIM",'KPA 3.3'!C16="NÃO"),0.5,IF(AND('KPA 3.3'!C11="NÃO",'KPA 3.3'!C16="SIM"),0.5,IF(AND('KPA 3.3'!C11="NÃO",'KPA 3.3'!C16="NÃO"),0,0))))</f>
        <v>0</v>
      </c>
      <c r="Y25" s="46">
        <f>IF(AND('KPA 3.3'!C19="SIM",'KPA 3.3'!C22="SIM"),1,IF(AND('KPA 3.3'!C19="SIM",'KPA 3.3'!C22="NÃO"),0.5,IF(AND('KPA 3.3'!C19="NÃO",'KPA 3.3'!C22="SIM"),0.5,IF(AND('KPA 3.3'!C19="NÃO",'KPA 3.3'!C22="NÃO"),0,0))))</f>
        <v>0</v>
      </c>
      <c r="Z25" s="46">
        <f>IF(AND('KPA 3.3'!C24="SIM",'KPA 3.3'!C29="SIM"),1,IF(AND('KPA 3.3'!C24="SIM",'KPA 3.3'!C29="NÃO"),0.5,IF(AND('KPA 3.3'!C24="NÃO",'KPA 3.3'!C29="SIM"),0.5,IF(AND('KPA 3.3'!C24="NÃO",'KPA 3.3'!C29="NÃO"),0,0))))</f>
        <v>0</v>
      </c>
      <c r="AA25" s="46">
        <f>IF(AND('KPA 3.3'!C32="SIM",'KPA 3.3'!C35="SIM"),1,IF(AND('KPA 3.3'!C32="SIM",'KPA 3.3'!C35="NÃO"),0.5,IF(AND('KPA 3.3'!C32="NÃO",'KPA 3.3'!C35="SIM"),0.5,IF(AND('KPA 3.3'!C32="NÃO",'KPA 3.3'!C35="NÃO"),0,0))))</f>
        <v>0</v>
      </c>
      <c r="AB25" s="46">
        <f>IF(AND('KPA 3.3'!C38="SIM",'KPA 3.3'!C42="SIM"),1,IF(AND('KPA 3.3'!C38="SIM",'KPA 3.3'!C42="NÃO"),0.5,IF(AND('KPA 3.3'!C38="NÃO",'KPA 3.3'!C42="SIM"),0.5,IF(AND('KPA 3.3'!C38="NÃO",'KPA 3.3'!C42="NÃO"),0,0))))</f>
        <v>0</v>
      </c>
      <c r="AC25" s="46">
        <f>IF(AND('KPA 3.3'!C44="SIM",'KPA 3.3'!C49="SIM"),1,IF(AND('KPA 3.3'!C44="SIM",'KPA 3.3'!C49="NÃO"),0.5,IF(AND('KPA 3.3'!C44="NÃO",'KPA 3.3'!C49="SIM"),0.5,IF(AND('KPA 3.3'!C44="NÃO",'KPA 3.3'!C49="NÃO"),0,0))))</f>
        <v>0</v>
      </c>
      <c r="AD25" s="46">
        <f>IF(AND('KPA 3.3'!C51="SIM",'KPA 3.3'!C55="SIM"),1,IF(AND('KPA 3.3'!C51="SIM",'KPA 3.3'!C55="NÃO"),0.5,IF(AND('KPA 3.3'!C51="NÃO",'KPA 3.3'!C55="SIM"),0.5,IF(AND('KPA 3.3'!C51="NÃO",'KPA 3.3'!C55="NÃO"),0,0))))</f>
        <v>0</v>
      </c>
      <c r="AE25" s="46">
        <f>IF(AND('KPA 3.3'!C58="SIM",'KPA 3.3'!C63="SIM"),1,IF(AND('KPA 3.3'!C58="SIM",'KPA 3.3'!C63="NÃO"),0.5,IF(AND('KPA 3.3'!C58="NÃO",'KPA 3.3'!C63="SIM"),0.5,IF(AND('KPA 3.3'!C58="NÃO",'KPA 3.3'!C63="NÃO"),0,0))))</f>
        <v>0</v>
      </c>
      <c r="AF25" s="46">
        <f>IF(AND('KPA 3.3'!C65="SIM",'KPA 3.3'!C76="SIM"),1,IF(AND('KPA 3.3'!C65="SIM",'KPA 3.3'!C76="NÃO"),0.5,IF(AND('KPA 3.3'!C65="NÃO",'KPA 3.3'!C76="SIM"),0.5,IF(AND('KPA 3.3'!C65="NÃO",'KPA 3.3'!C76="NÃO"),0,0))))</f>
        <v>0</v>
      </c>
      <c r="AG25" s="46">
        <f>IF(AND('KPA 3.3'!C80="SIM",'KPA 3.3'!C85="SIM"),1,IF(AND('KPA 3.3'!C80="SIM",'KPA 3.3'!C85="NÃO"),0.5,IF(AND('KPA 3.3'!C80="NÃO",'KPA 3.3'!C85="SIM"),0.5,IF(AND('KPA 3.3'!C80="NÃO",'KPA 3.3'!C85="NÃO"),0,0))))</f>
        <v>0</v>
      </c>
      <c r="AH25" s="46"/>
      <c r="AI25" s="46"/>
      <c r="AJ25" s="46"/>
      <c r="AK25" s="44"/>
      <c r="AL25" s="44"/>
      <c r="AM25" s="44"/>
      <c r="AN25" s="44"/>
      <c r="AO25" s="44"/>
      <c r="AP25" s="44"/>
      <c r="AQ25" s="44"/>
      <c r="AR25" s="44"/>
      <c r="AS25" s="44"/>
      <c r="AT25" s="44"/>
      <c r="AU25" s="44"/>
    </row>
    <row r="26" spans="1:47" ht="1.5" customHeight="1">
      <c r="A26" s="29"/>
      <c r="B26" s="40"/>
      <c r="C26" s="29"/>
      <c r="D26" s="41"/>
      <c r="E26" s="41"/>
      <c r="F26" s="41"/>
      <c r="G26" s="41"/>
      <c r="H26" s="41"/>
      <c r="I26" s="41"/>
      <c r="J26" s="41"/>
      <c r="K26" s="41"/>
      <c r="L26" s="29"/>
      <c r="M26" s="29"/>
      <c r="N26" s="29"/>
      <c r="O26" s="29"/>
      <c r="P26" s="29"/>
      <c r="Q26" s="29"/>
      <c r="R26" s="29"/>
      <c r="S26" s="29"/>
      <c r="T26" s="42"/>
      <c r="U26" s="26"/>
      <c r="V26" s="45"/>
      <c r="W26" s="46"/>
      <c r="X26" s="46"/>
      <c r="Y26" s="46"/>
      <c r="Z26" s="46"/>
      <c r="AA26" s="46"/>
      <c r="AB26" s="46"/>
      <c r="AC26" s="46"/>
      <c r="AD26" s="46"/>
      <c r="AE26" s="46"/>
      <c r="AF26" s="46"/>
      <c r="AG26" s="46"/>
      <c r="AH26" s="46"/>
      <c r="AI26" s="46"/>
      <c r="AJ26" s="46"/>
      <c r="AK26" s="45"/>
      <c r="AL26" s="45"/>
      <c r="AM26" s="45"/>
      <c r="AN26" s="45"/>
      <c r="AO26" s="45"/>
      <c r="AP26" s="45"/>
      <c r="AQ26" s="45"/>
      <c r="AR26" s="45"/>
      <c r="AS26" s="45"/>
      <c r="AT26" s="45"/>
      <c r="AU26" s="45"/>
    </row>
    <row r="27" spans="1:47" ht="30" customHeight="1">
      <c r="A27" s="29"/>
      <c r="B27" s="43" t="str">
        <f>'KPA 3.4'!A1</f>
        <v>KPA 3.4 - DESENVOLVIMENTO DE COMPETÊNCIAS DAS EQUIPES</v>
      </c>
      <c r="C27" s="29"/>
      <c r="D27" s="33" t="str">
        <f>IF(AND('KPA 3.4'!C7="SIM",'KPA 3.4'!C10="SIM"),"P1",IF(AND('KPA 3.4'!C7="SIM",'KPA 3.4'!C10="NÃO")," P1 ",IF(AND('KPA 3.4'!C7="NÃO",'KPA 3.4'!C10="SIM")," P1 ",IF(AND('KPA 3.4'!C7="NÃO",'KPA 3.4'!C10="NÃO"),"  P1  ","  P1  "))))</f>
        <v xml:space="preserve">  P1  </v>
      </c>
      <c r="E27" s="33" t="str">
        <f>IF(AND('KPA 3.4'!C12="SIM",'KPA 3.4'!C15="SIM"),"P2",IF(AND('KPA 3.4'!C12="SIM",'KPA 3.4'!C15="NÃO")," P2 ",IF(AND('KPA 3.4'!C12="NÃO",'KPA 3.4'!C15="SIM")," P2 ",IF(AND('KPA 3.4'!C12="NÃO",'KPA 3.4'!C15="NÃO"),"  P2  ","  P2  "))))</f>
        <v xml:space="preserve">  P2  </v>
      </c>
      <c r="F27" s="33" t="str">
        <f>IF(AND('KPA 3.4'!C17="SIM",'KPA 3.4'!C20="SIM"),"P3",IF(AND('KPA 3.4'!C17="SIM",'KPA 3.4'!C20="NÃO")," P3 ",IF(AND('KPA 3.4'!C17="NÃO",'KPA 3.4'!C20="SIM")," P3 ",IF(AND('KPA 3.4'!C17="NÃO",'KPA 3.4'!C20="NÃO"),"  P3  ","  P3  "))))</f>
        <v xml:space="preserve">  P3  </v>
      </c>
      <c r="G27" s="33" t="str">
        <f>IF(AND('KPA 3.4'!C22="SIM",'KPA 3.4'!C26="SIM"),"P4",IF(AND('KPA 3.4'!C22="SIM",'KPA 3.4'!C26="NÃO")," P4 ",IF(AND('KPA 3.4'!C22="NÃO",'KPA 3.4'!C26="SIM")," P4 ",IF(AND('KPA 3.4'!C22="NÃO",'KPA 3.4'!C26="NÃO"),"  P4  ","  P4  "))))</f>
        <v xml:space="preserve">  P4  </v>
      </c>
      <c r="H27" s="33" t="str">
        <f>IF(AND('KPA 3.4'!C28="SIM",'KPA 3.4'!C30="SIM"),"P5",IF(AND('KPA 3.4'!C28="SIM",'KPA 3.4'!C30="NÃO")," P5 ",IF(AND('KPA 3.4'!C28="NÃO",'KPA 3.4'!C30="SIM")," P5 ",IF(AND('KPA 3.4'!C28="NÃO",'KPA 3.4'!C30="NÃO"),"  P5  ","  P5  "))))</f>
        <v xml:space="preserve">  P5  </v>
      </c>
      <c r="I27" s="33" t="str">
        <f>IF(AND('KPA 3.4'!C32="SIM",'KPA 3.4'!C35="SIM"),"P6",IF(AND('KPA 3.4'!C32="SIM",'KPA 3.4'!C35="NÃO")," P6 ",IF(AND('KPA 3.4'!C32="NÃO",'KPA 3.4'!C35="SIM")," P6 ",IF(AND('KPA 3.4'!C32="NÃO",'KPA 3.4'!C35="NÃO"),"  P6  ","  P6  "))))</f>
        <v xml:space="preserve">  P6  </v>
      </c>
      <c r="J27" s="33" t="str">
        <f>IF(AND('KPA 3.4'!C37="SIM",'KPA 3.4'!C40="SIM"),"P7",IF(AND('KPA 3.4'!C37="SIM",'KPA 3.4'!C40="NÃO")," P7 ",IF(AND('KPA 3.4'!C37="NÃO",'KPA 3.4'!C40="SIM")," P7 ",IF(AND('KPA 3.4'!C37="NÃO",'KPA 3.4'!C40="NÃO"),"  P7  ","  P7  "))))</f>
        <v xml:space="preserve">  P7  </v>
      </c>
      <c r="K27" s="33" t="str">
        <f>IF(AND('KPA 3.4'!C43="SIM",'KPA 3.4'!C54="SIM"),"P8",IF(AND('KPA 3.4'!C43="SIM",'KPA 3.4'!C54="NÃO")," P8 ",IF(AND('KPA 3.4'!C43="NÃO",'KPA 3.4'!C54="SIM")," P8 ",IF(AND('KPA 3.4'!C43="NÃO",'KPA 3.4'!C54="NÃO"),"  P8  ","  P8  "))))</f>
        <v xml:space="preserve">  P8  </v>
      </c>
      <c r="L27" s="33" t="str">
        <f>IF(AND('KPA 3.4'!C57="SIM",'KPA 3.4'!C61="SIM"),"P9",IF(AND('KPA 3.4'!C57="SIM",'KPA 3.4'!C61="NÃO")," P9 ",IF(AND('KPA 3.4'!C57="NÃO",'KPA 3.4'!C61="SIM")," P9 ",IF(AND('KPA 3.4'!C57="NÃO",'KPA 3.4'!C61="NÃO"),"  P9  ","  P9  "))))</f>
        <v xml:space="preserve">  P9  </v>
      </c>
      <c r="M27" s="33" t="str">
        <f>IF(AND('KPA 3.4'!C64="SIM",'KPA 3.4'!C68="SIM"),"P10",IF(AND('KPA 3.4'!C64="SIM",'KPA 3.4'!C68="NÃO")," P10 ",IF(AND('KPA 3.4'!C64="NÃO",'KPA 3.4'!C68="SIM")," P10 ",IF(AND('KPA 3.4'!C64="NÃO",'KPA 3.4'!C68="NÃO"),"  P10  ","  P10  "))))</f>
        <v xml:space="preserve">  P10  </v>
      </c>
      <c r="N27" s="33" t="str">
        <f>IF(AND('KPA 3.4'!C71="SIM",'KPA 3.4'!C74="SIM"),"P11",IF(AND('KPA 3.4'!C71="SIM",'KPA 3.4'!C74="NÃO")," P11 ",IF(AND('KPA 3.4'!C71="NÃO",'KPA 3.4'!C74="SIM")," P11 ",IF(AND('KPA 3.4'!C71="NÃO",'KPA 3.4'!C74="NÃO"),"  P11  ","  P11  "))))</f>
        <v xml:space="preserve">  P11  </v>
      </c>
      <c r="O27" s="33" t="str">
        <f>IF(AND('KPA 3.4'!C76="SIM",'KPA 3.4'!C79="SIM"),"P12",IF(AND('KPA 3.4'!C76="SIM",'KPA 3.4'!C79="NÃO")," P12 ",IF(AND('KPA 3.4'!C76="NÃO",'KPA 3.4'!C79="SIM")," P12 ",IF(AND('KPA 3.4'!C76="NÃO",'KPA 3.4'!C79="NÃO"),"  P12  ","  P12  "))))</f>
        <v xml:space="preserve">  P12  </v>
      </c>
      <c r="P27" s="33" t="str">
        <f>IF(AND('KPA 3.4'!C81="SIM",'KPA 3.4'!C87="SIM"),"P13",IF(AND('KPA 3.4'!C81="SIM",'KPA 3.4'!C87="NÃO")," P13 ",IF(AND('KPA 3.4'!C81="NÃO",'KPA 3.4'!C87="SIM")," P13 ",IF(AND('KPA 3.4'!C81="NÃO",'KPA 3.4'!C87="NÃO"),"  P13  ","  P13  "))))</f>
        <v xml:space="preserve">  P13  </v>
      </c>
      <c r="Q27" s="29"/>
      <c r="R27" s="29"/>
      <c r="S27" s="29"/>
      <c r="T27" s="35">
        <f>SUM(W27:AJ27)/COUNTA(W27:AJ27)</f>
        <v>0</v>
      </c>
      <c r="U27" s="26"/>
      <c r="V27" s="26"/>
      <c r="W27" s="48">
        <f>IF(AND('KPA 3.4'!C7="SIM",'KPA 3.4'!C10="SIM"),1,IF(AND('KPA 3.4'!C7="SIM",'KPA 3.4'!C10="NÃO"),0.5,IF(AND('KPA 3.4'!C7="NÃO",'KPA 3.4'!C10="SIM"),0.5,IF(AND('KPA 3.4'!C7="NÃO",'KPA 3.4'!C10="NÃO"),0,0))))</f>
        <v>0</v>
      </c>
      <c r="X27" s="48">
        <f>IF(AND('KPA 3.4'!C12="SIM",'KPA 3.4'!C15="SIM"),1,IF(AND('KPA 3.4'!C12="SIM",'KPA 3.4'!C15="NÃO"),0.5,IF(AND('KPA 3.4'!C12="NÃO",'KPA 3.4'!C15="SIM"),0.5,IF(AND('KPA 3.4'!C12="NÃO",'KPA 3.4'!C15="NÃO"),0,0))))</f>
        <v>0</v>
      </c>
      <c r="Y27" s="48">
        <f>IF(AND('KPA 3.4'!C17="SIM",'KPA 3.4'!C20="SIM"),1,IF(AND('KPA 3.4'!C17="SIM",'KPA 3.4'!C20="NÃO"),0.5,IF(AND('KPA 3.4'!C17="NÃO",'KPA 3.4'!C20="SIM"),0.5,IF(AND('KPA 3.4'!C17="NÃO",'KPA 3.4'!C20="NÃO"),0,0))))</f>
        <v>0</v>
      </c>
      <c r="Z27" s="48">
        <f>IF(AND('KPA 3.4'!C22="SIM",'KPA 3.4'!C26="SIM"),1,IF(AND('KPA 3.4'!C22="SIM",'KPA 3.4'!C26="NÃO"),0.5,IF(AND('KPA 3.4'!C22="NÃO",'KPA 3.4'!C26="SIM"),0.5,IF(AND('KPA 3.4'!C22="NÃO",'KPA 3.4'!C26="NÃO"),0,0))))</f>
        <v>0</v>
      </c>
      <c r="AA27" s="48">
        <f>IF(AND('KPA 3.4'!C28="SIM",'KPA 3.4'!C30="SIM"),1,IF(AND('KPA 3.4'!C28="SIM",'KPA 3.4'!C30="NÃO"),0.5,IF(AND('KPA 3.4'!C28="NÃO",'KPA 3.4'!C30="SIM"),0.5,IF(AND('KPA 3.4'!C28="NÃO",'KPA 3.4'!C30="NÃO"),0,0))))</f>
        <v>0</v>
      </c>
      <c r="AB27" s="48">
        <f>IF(AND('KPA 3.4'!C32="SIM",'KPA 3.4'!C35="SIM"),1,IF(AND('KPA 3.4'!C32="SIM",'KPA 3.4'!C35="NÃO"),0.5,IF(AND('KPA 3.4'!C32="NÃO",'KPA 3.4'!C35="SIM"),0.5,IF(AND('KPA 3.4'!C32="NÃO",'KPA 3.4'!C35="NÃO"),0,0))))</f>
        <v>0</v>
      </c>
      <c r="AC27" s="48">
        <f>IF(AND('KPA 3.4'!C37="SIM",'KPA 3.4'!C40="SIM"),1,IF(AND('KPA 3.4'!C37="SIM",'KPA 3.4'!C40="NÃO"),0.5,IF(AND('KPA 3.4'!C37="NÃO",'KPA 3.4'!C40="SIM"),0.5,IF(AND('KPA 3.4'!C37="NÃO",'KPA 3.4'!C40="NÃO"),0,0))))</f>
        <v>0</v>
      </c>
      <c r="AD27" s="48">
        <f>IF(AND('KPA 3.4'!C43="SIM",'KPA 3.4'!C54="SIM"),1,IF(AND('KPA 3.4'!C43="SIM",'KPA 3.4'!C54="NÃO"),0.5,IF(AND('KPA 3.4'!C43="NÃO",'KPA 3.4'!C54="SIM"),0.5,IF(AND('KPA 3.4'!C43="NÃO",'KPA 3.4'!C54="NÃO"),0,0))))</f>
        <v>0</v>
      </c>
      <c r="AE27" s="48">
        <f>IF(AND('KPA 3.4'!C57="SIM",'KPA 3.4'!C61="SIM"),1,IF(AND('KPA 3.4'!C57="SIM",'KPA 3.4'!C61="NÃO"),0.5,IF(AND('KPA 3.4'!C57="NÃO",'KPA 3.4'!C61="SIM"),0.5,IF(AND('KPA 3.4'!C57="NÃO",'KPA 3.4'!C61="NÃO"),0,0))))</f>
        <v>0</v>
      </c>
      <c r="AF27" s="48">
        <f>IF(AND('KPA 3.4'!C64="SIM",'KPA 3.4'!C68="SIM"),1,IF(AND('KPA 3.4'!C64="SIM",'KPA 3.4'!C68="NÃO"),0.5,IF(AND('KPA 3.4'!C64="NÃO",'KPA 3.4'!C68="SIM"),0.5,IF(AND('KPA 3.4'!C64="NÃO",'KPA 3.4'!C68="NÃO"),0,0))))</f>
        <v>0</v>
      </c>
      <c r="AG27" s="48">
        <f>IF(AND('KPA 3.4'!C71="SIM",'KPA 3.4'!C74="SIM"),1,IF(AND('KPA 3.4'!C71="SIM",'KPA 3.4'!C74="NÃO"),0.5,IF(AND('KPA 3.4'!C71="NÃO",'KPA 3.4'!C74="SIM"),0.5,IF(AND('KPA 3.4'!C71="NÃO",'KPA 3.4'!C74="NÃO"),0,0))))</f>
        <v>0</v>
      </c>
      <c r="AH27" s="48">
        <f>IF(AND('KPA 3.4'!C76="SIM",'KPA 3.4'!C79="SIM"),1,IF(AND('KPA 3.4'!C76="SIM",'KPA 3.4'!C79="NÃO"),0.5,IF(AND('KPA 3.4'!C76="NÃO",'KPA 3.4'!C79="SIM"),0.5,IF(AND('KPA 3.4'!C76="NÃO",'KPA 3.4'!C79="NÃO"),0,0))))</f>
        <v>0</v>
      </c>
      <c r="AI27" s="48">
        <f>IF(AND('KPA 3.4'!C81="SIM",'KPA 3.4'!C87="SIM"),1,IF(AND('KPA 3.4'!C81="SIM",'KPA 3.4'!C87="NÃO"),0.5,IF(AND('KPA 3.4'!C81="NÃO",'KPA 3.4'!C87="SIM"),0.5,IF(AND('KPA 3.4'!C81="NÃO",'KPA 3.4'!C87="NÃO"),0,0))))</f>
        <v>0</v>
      </c>
      <c r="AJ27" s="48"/>
      <c r="AK27" s="28"/>
      <c r="AL27" s="28"/>
      <c r="AM27" s="28"/>
      <c r="AN27" s="28"/>
      <c r="AO27" s="28"/>
      <c r="AP27" s="28"/>
      <c r="AQ27" s="28"/>
      <c r="AR27" s="28"/>
      <c r="AS27" s="28"/>
      <c r="AT27" s="28"/>
      <c r="AU27" s="28"/>
    </row>
    <row r="28" spans="1:47" ht="1.5" customHeight="1">
      <c r="A28" s="29"/>
      <c r="B28" s="40"/>
      <c r="C28" s="29"/>
      <c r="D28" s="41"/>
      <c r="E28" s="41"/>
      <c r="F28" s="41"/>
      <c r="G28" s="41"/>
      <c r="H28" s="41"/>
      <c r="I28" s="41"/>
      <c r="J28" s="29"/>
      <c r="K28" s="29"/>
      <c r="L28" s="29"/>
      <c r="M28" s="29"/>
      <c r="N28" s="29"/>
      <c r="O28" s="29"/>
      <c r="P28" s="29"/>
      <c r="Q28" s="29"/>
      <c r="R28" s="29"/>
      <c r="S28" s="29"/>
      <c r="T28" s="42"/>
      <c r="U28" s="26"/>
      <c r="V28" s="26"/>
      <c r="W28" s="48"/>
      <c r="X28" s="48"/>
      <c r="Y28" s="48"/>
      <c r="Z28" s="48"/>
      <c r="AA28" s="48"/>
      <c r="AB28" s="48"/>
      <c r="AC28" s="48"/>
      <c r="AD28" s="48"/>
      <c r="AE28" s="48"/>
      <c r="AF28" s="48"/>
      <c r="AG28" s="48"/>
      <c r="AH28" s="48"/>
      <c r="AI28" s="48"/>
      <c r="AJ28" s="48"/>
      <c r="AK28" s="26"/>
      <c r="AL28" s="26"/>
      <c r="AM28" s="26"/>
      <c r="AN28" s="26"/>
      <c r="AO28" s="26"/>
      <c r="AP28" s="26"/>
      <c r="AQ28" s="26"/>
      <c r="AR28" s="26"/>
      <c r="AS28" s="26"/>
      <c r="AT28" s="26"/>
      <c r="AU28" s="26"/>
    </row>
    <row r="29" spans="1:47" ht="30" customHeight="1">
      <c r="A29" s="29"/>
      <c r="B29" s="47" t="str">
        <f>'KPA 3.5'!A1</f>
        <v>KPA 3.5 DESENVOLVIMENTO NA CARREIRA</v>
      </c>
      <c r="C29" s="29"/>
      <c r="D29" s="33" t="str">
        <f>IF(AND('KPA 3.5'!C8="SIM",'KPA 3.5'!C14="SIM"),"P1",IF(AND('KPA 3.5'!C8="SIM",'KPA 3.5'!C14="NÃO")," P1 ",IF(AND('KPA 3.5'!C8="NÃO",'KPA 3.5'!C14="SIM")," P1 ",IF(AND('KPA 3.5'!C8="NÃO",'KPA 3.5'!C14="NÃO"),"  P1  ","  P1  "))))</f>
        <v xml:space="preserve">  P1  </v>
      </c>
      <c r="E29" s="33" t="str">
        <f>IF(AND('KPA 3.5'!C16="SIM",'KPA 3.5'!C20="SIM"),"P2",IF(AND('KPA 3.5'!C16="SIM",'KPA 3.5'!C20="NÃO")," P2 ",IF(AND('KPA 3.5'!C16="NÃO",'KPA 3.5'!C20="SIM")," P2 ",IF(AND('KPA 3.5'!C16="NÃO",'KPA 3.5'!C20="NÃO"),"  P2  ","  P2  "))))</f>
        <v xml:space="preserve">  P2  </v>
      </c>
      <c r="F29" s="33" t="str">
        <f>IF(AND('KPA 3.5'!C22="SIM",'KPA 3.5'!C25="SIM"),"P3",IF(AND('KPA 3.5'!C22="SIM",'KPA 3.5'!C25="NÃO")," P3 ",IF(AND('KPA 3.5'!C22="NÃO",'KPA 3.5'!C25="SIM")," P3 ",IF(AND('KPA 3.5'!C22="NÃO",'KPA 3.5'!C25="NÃO"),"  P3  ","  P3  "))))</f>
        <v xml:space="preserve">  P3  </v>
      </c>
      <c r="G29" s="33" t="str">
        <f>IF(AND('KPA 3.5'!C27="SIM",'KPA 3.5'!C29="SIM"),"P4",IF(AND('KPA 3.5'!C27="SIM",'KPA 3.5'!C29="NÃO")," P4 ",IF(AND('KPA 3.5'!C27="NÃO",'KPA 3.5'!C29="SIM")," P4 ",IF(AND('KPA 3.5'!C27="NÃO",'KPA 3.5'!C29="NÃO"),"  P4  ","  P4  "))))</f>
        <v xml:space="preserve">  P4  </v>
      </c>
      <c r="H29" s="33" t="str">
        <f>IF(AND('KPA 3.5'!C31="SIM",'KPA 3.5'!C36="SIM"),"P5",IF(AND('KPA 3.5'!C31="SIM",'KPA 3.5'!C36="NÃO")," P5 ",IF(AND('KPA 3.5'!C31="NÃO",'KPA 3.5'!C36="SIM")," P5 ",IF(AND('KPA 3.5'!C31="NÃO",'KPA 3.5'!C36="NÃO"),"  P5  ","  P5  "))))</f>
        <v xml:space="preserve">  P5  </v>
      </c>
      <c r="I29" s="33" t="str">
        <f>IF(AND('KPA 3.5'!C38="SIM",'KPA 3.5'!C44="SIM"),"P6",IF(AND('KPA 3.5'!C38="SIM",'KPA 3.5'!C44="NÃO")," P6 ",IF(AND('KPA 3.5'!C38="NÃO",'KPA 3.5'!C44="SIM")," P6 ",IF(AND('KPA 3.5'!C38="NÃO",'KPA 3.5'!C44="NÃO"),"  P6  ","  P6  "))))</f>
        <v xml:space="preserve">  P6  </v>
      </c>
      <c r="J29" s="33" t="str">
        <f>IF(AND('KPA 3.5'!C46="SIM",'KPA 3.5'!C49="SIM"),"P7",IF(AND('KPA 3.5'!C46="SIM",'KPA 3.5'!C49="NÃO")," P7 ",IF(AND('KPA 3.5'!C46="NÃO",'KPA 3.5'!C49="SIM")," P7 ",IF(AND('KPA 3.5'!C46="NÃO",'KPA 3.5'!C49="NÃO"),"  P7  ","  P7  "))))</f>
        <v xml:space="preserve">  P7  </v>
      </c>
      <c r="K29" s="33" t="str">
        <f>IF(AND('KPA 3.5'!C51="SIM",'KPA 3.5'!C54="SIM"),"P8",IF(AND('KPA 3.5'!C51="SIM",'KPA 3.5'!C54="NÃO")," P8 ",IF(AND('KPA 3.5'!C51="NÃO",'KPA 3.5'!C54="SIM")," P8 ",IF(AND('KPA 3.5'!C51="NÃO",'KPA 3.5'!C54="NÃO"),"  P8  ","  P8  "))))</f>
        <v xml:space="preserve">  P8  </v>
      </c>
      <c r="L29" s="29"/>
      <c r="M29" s="29"/>
      <c r="N29" s="29"/>
      <c r="O29" s="29"/>
      <c r="P29" s="29"/>
      <c r="Q29" s="29"/>
      <c r="R29" s="29"/>
      <c r="S29" s="29"/>
      <c r="T29" s="35">
        <f>SUM(W29:AJ29)/COUNTA(W29:AJ29)</f>
        <v>0</v>
      </c>
      <c r="U29" s="26"/>
      <c r="V29" s="26"/>
      <c r="W29" s="48">
        <f>IF(AND('KPA 3.5'!C8="SIM",'KPA 3.5'!C14="SIM"),1,IF(AND('KPA 3.5'!C8="SIM",'KPA 3.5'!C14="NÃO"),0.5,IF(AND('KPA 3.5'!C8="NÃO",'KPA 3.5'!C14="SIM"),0.5,IF(AND('KPA 3.5'!C8="NÃO",'KPA 3.5'!C14="NÃO"),0,0))))</f>
        <v>0</v>
      </c>
      <c r="X29" s="48">
        <f>IF(AND('KPA 3.5'!C16="SIM",'KPA 3.5'!C20="SIM"),1,IF(AND('KPA 3.5'!C16="SIM",'KPA 3.5'!C20="NÃO"),0.5,IF(AND('KPA 3.5'!C16="NÃO",'KPA 3.5'!C20="SIM"),0.5,IF(AND('KPA 3.5'!C16="NÃO",'KPA 3.5'!C20="NÃO"),0,0))))</f>
        <v>0</v>
      </c>
      <c r="Y29" s="48">
        <f>IF(AND('KPA 3.5'!C22="SIM",'KPA 3.5'!C25="SIM"),1,IF(AND('KPA 3.5'!C22="SIM",'KPA 3.5'!C25="NÃO"),0.5,IF(AND('KPA 3.5'!C22="NÃO",'KPA 3.5'!C25="SIM"),0.5,IF(AND('KPA 3.5'!C22="NÃO",'KPA 3.5'!C25="NÃO"),0,0))))</f>
        <v>0</v>
      </c>
      <c r="Z29" s="48">
        <f>IF(AND('KPA 3.5'!C27="SIM",'KPA 3.5'!C29="SIM"),1,IF(AND('KPA 3.5'!C27="SIM",'KPA 3.5'!C29="NÃO"),0.5,IF(AND('KPA 3.5'!C27="NÃO",'KPA 3.5'!C29="SIM"),0.5,IF(AND('KPA 3.5'!C27="NÃO",'KPA 3.5'!C29="NÃO"),0,0))))</f>
        <v>0</v>
      </c>
      <c r="AA29" s="48">
        <f>IF(AND('KPA 3.5'!C31="SIM",'KPA 3.5'!C36="SIM"),1,IF(AND('KPA 3.5'!C31="SIM",'KPA 3.5'!C36="NÃO"),0.5,IF(AND('KPA 3.5'!C31="NÃO",'KPA 3.5'!C36="SIM"),0.5,IF(AND('KPA 3.5'!C31="NÃO",'KPA 3.5'!C36="NÃO"),0,0))))</f>
        <v>0</v>
      </c>
      <c r="AB29" s="48">
        <f>IF(AND('KPA 3.5'!C38="SIM",'KPA 3.5'!C44="SIM"),1,IF(AND('KPA 3.5'!C38="SIM",'KPA 3.5'!C44="NÃO"),0.5,IF(AND('KPA 3.5'!C38="NÃO",'KPA 3.5'!C44="SIM"),0.5,IF(AND('KPA 3.5'!C38="NÃO",'KPA 3.5'!C44="NÃO"),0,0))))</f>
        <v>0</v>
      </c>
      <c r="AC29" s="48">
        <f>IF(AND('KPA 3.5'!C46="SIM",'KPA 3.5'!C49="SIM"),1,IF(AND('KPA 3.5'!C46="SIM",'KPA 3.5'!C49="NÃO"),0.5,IF(AND('KPA 3.5'!C46="NÃO",'KPA 3.5'!C49="SIM"),0.5,IF(AND('KPA 3.5'!C46="NÃO",'KPA 3.5'!C49="NÃO"),0,0))))</f>
        <v>0</v>
      </c>
      <c r="AD29" s="48">
        <f>IF(AND('KPA 3.5'!C51="SIM",'KPA 3.5'!C54="SIM"),1,IF(AND('KPA 3.5'!C51="SIM",'KPA 3.5'!C54="NÃO"),0.5,IF(AND('KPA 3.5'!C51="NÃO",'KPA 3.5'!C54="SIM"),0.5,IF(AND('KPA 3.5'!C51="NÃO",'KPA 3.5'!C54="NÃO"),0,0))))</f>
        <v>0</v>
      </c>
      <c r="AE29" s="48"/>
      <c r="AF29" s="48"/>
      <c r="AG29" s="48"/>
      <c r="AH29" s="48"/>
      <c r="AI29" s="48"/>
      <c r="AJ29" s="48"/>
      <c r="AK29" s="28"/>
      <c r="AL29" s="28"/>
      <c r="AM29" s="28"/>
      <c r="AN29" s="28"/>
      <c r="AO29" s="28"/>
      <c r="AP29" s="28"/>
      <c r="AQ29" s="28"/>
      <c r="AR29" s="28"/>
      <c r="AS29" s="28"/>
      <c r="AT29" s="28"/>
      <c r="AU29" s="28"/>
    </row>
    <row r="30" spans="1:47" ht="1.5" customHeight="1">
      <c r="A30" s="29"/>
      <c r="B30" s="40"/>
      <c r="C30" s="29"/>
      <c r="D30" s="41"/>
      <c r="E30" s="41"/>
      <c r="F30" s="41"/>
      <c r="G30" s="41"/>
      <c r="H30" s="41"/>
      <c r="I30" s="41"/>
      <c r="J30" s="41"/>
      <c r="K30" s="41"/>
      <c r="L30" s="41"/>
      <c r="M30" s="41"/>
      <c r="N30" s="41"/>
      <c r="O30" s="29"/>
      <c r="P30" s="29"/>
      <c r="Q30" s="29"/>
      <c r="R30" s="29"/>
      <c r="S30" s="29"/>
      <c r="T30" s="42"/>
      <c r="U30" s="26"/>
      <c r="V30" s="26"/>
      <c r="W30" s="48"/>
      <c r="X30" s="48"/>
      <c r="Y30" s="48"/>
      <c r="Z30" s="48"/>
      <c r="AA30" s="48"/>
      <c r="AB30" s="48"/>
      <c r="AC30" s="48"/>
      <c r="AD30" s="48"/>
      <c r="AE30" s="48"/>
      <c r="AF30" s="48"/>
      <c r="AG30" s="48"/>
      <c r="AH30" s="48"/>
      <c r="AI30" s="48"/>
      <c r="AJ30" s="48"/>
      <c r="AK30" s="26"/>
      <c r="AL30" s="26"/>
      <c r="AM30" s="26"/>
      <c r="AN30" s="26"/>
      <c r="AO30" s="26"/>
      <c r="AP30" s="26"/>
      <c r="AQ30" s="26"/>
      <c r="AR30" s="26"/>
      <c r="AS30" s="26"/>
      <c r="AT30" s="26"/>
      <c r="AU30" s="26"/>
    </row>
    <row r="31" spans="1:47" ht="30" customHeight="1">
      <c r="A31" s="29"/>
      <c r="B31" s="47" t="str">
        <f>'KPA 3.6'!A1</f>
        <v xml:space="preserve">KPA 3.6 PRÁTICAS BASEADAS EM COMPETÊNCIAS </v>
      </c>
      <c r="C31" s="29"/>
      <c r="D31" s="33" t="str">
        <f>IF(AND('KPA 3.6'!C7="SIM",'KPA 3.6'!C9="SIM"),"P1",IF(AND('KPA 3.6'!C7="SIM",'KPA 3.6'!C9="NÃO")," P1 ",IF(AND('KPA 3.6'!C7="NÃO",'KPA 3.6'!C9="SIM")," P1 ",IF(AND('KPA 3.6'!C7="NÃO",'KPA 3.6'!C9="NÃO"),"  P1  ","  P1  "))))</f>
        <v xml:space="preserve">  P1  </v>
      </c>
      <c r="E31" s="33" t="str">
        <f>IF(AND('KPA 3.6'!C11="SIM",'KPA 3.6'!C13="SIM"),"P2",IF(AND('KPA 3.6'!C11="SIM",'KPA 3.6'!C13="NÃO")," P2 ",IF(AND('KPA 3.6'!C11="NÃO",'KPA 3.6'!C13="SIM")," P2 ",IF(AND('KPA 3.6'!C11="NÃO",'KPA 3.6'!C13="NÃO"),"  P2  ","  P2  "))))</f>
        <v xml:space="preserve">  P2  </v>
      </c>
      <c r="F31" s="33" t="str">
        <f>IF(AND('KPA 3.6'!C15="SIM",'KPA 3.6'!C20="SIM"),"P3",IF(AND('KPA 3.6'!C15="SIM",'KPA 3.6'!C20="NÃO")," P3 ",IF(AND('KPA 3.6'!C15="NÃO",'KPA 3.6'!C20="SIM")," P3 ",IF(AND('KPA 3.6'!C15="NÃO",'KPA 3.6'!C20="NÃO"),"  P3  ","  P3  "))))</f>
        <v xml:space="preserve">  P3  </v>
      </c>
      <c r="G31" s="33" t="str">
        <f>IF(AND('KPA 3.6'!C23="SIM",'KPA 3.6'!C27="SIM"),"P4",IF(AND('KPA 3.6'!C23="SIM",'KPA 3.6'!C27="NÃO")," P4 ",IF(AND('KPA 3.6'!C23="NÃO",'KPA 3.6'!C27="SIM")," P4 ",IF(AND('KPA 3.6'!C23="NÃO",'KPA 3.6'!C27="NÃO"),"  P4  ","  P4  "))))</f>
        <v xml:space="preserve">  P4  </v>
      </c>
      <c r="H31" s="29"/>
      <c r="I31" s="29"/>
      <c r="J31" s="29"/>
      <c r="K31" s="29"/>
      <c r="L31" s="29"/>
      <c r="M31" s="29"/>
      <c r="N31" s="29"/>
      <c r="O31" s="29"/>
      <c r="P31" s="29"/>
      <c r="Q31" s="29"/>
      <c r="R31" s="29"/>
      <c r="S31" s="29"/>
      <c r="T31" s="35">
        <f>SUM(W31:AJ31)/COUNTA(W31:AJ31)</f>
        <v>0</v>
      </c>
      <c r="U31" s="26"/>
      <c r="V31" s="26"/>
      <c r="W31" s="48">
        <f>IF(AND('KPA 3.6'!C7="SIM",'KPA 3.6'!C9="SIM"),1,IF(AND('KPA 3.6'!C7="SIM",'KPA 3.6'!C9="NÃO"),0.5,IF(AND('KPA 3.6'!C7="NÃO",'KPA 3.6'!C9="SIM"),0.5,IF(AND('KPA 3.6'!C7="NÃO",'KPA 3.6'!C9="NÃO"),0,0))))</f>
        <v>0</v>
      </c>
      <c r="X31" s="48">
        <f>IF(AND('KPA 3.6'!C11="SIM",'KPA 3.6'!C13="SIM"),1,IF(AND('KPA 3.6'!C11="SIM",'KPA 3.6'!C13="NÃO"),0.5,IF(AND('KPA 3.6'!C11="NÃO",'KPA 3.6'!C13="SIM"),0.5,IF(AND('KPA 3.6'!C11="NÃO",'KPA 3.6'!C13="NÃO"),0,0))))</f>
        <v>0</v>
      </c>
      <c r="Y31" s="48">
        <f>IF(AND('KPA 3.6'!C15="SIM",'KPA 3.6'!C20="SIM"),1,IF(AND('KPA 3.6'!C15="SIM",'KPA 3.6'!C20="NÃO"),0.5,IF(AND('KPA 3.6'!C15="NÃO",'KPA 3.6'!C20="SIM"),0.5,IF(AND('KPA 3.6'!C15="NÃO",'KPA 3.6'!C20="NÃO"),0,0))))</f>
        <v>0</v>
      </c>
      <c r="Z31" s="48">
        <f>IF(AND('KPA 3.6'!C23="SIM",'KPA 3.6'!C27="SIM"),1,IF(AND('KPA 3.6'!C23="SIM",'KPA 3.6'!C27="NÃO"),0.5,IF(AND('KPA 3.6'!C23="NÃO",'KPA 3.6'!C27="SIM"),0.5,IF(AND('KPA 3.6'!C23="NÃO",'KPA 3.6'!C27="NÃO"),0,0))))</f>
        <v>0</v>
      </c>
      <c r="AA31" s="48"/>
      <c r="AB31" s="48"/>
      <c r="AC31" s="48"/>
      <c r="AD31" s="48"/>
      <c r="AE31" s="48"/>
      <c r="AF31" s="48"/>
      <c r="AG31" s="48"/>
      <c r="AH31" s="48"/>
      <c r="AI31" s="48"/>
      <c r="AJ31" s="48"/>
      <c r="AK31" s="28"/>
      <c r="AL31" s="28"/>
      <c r="AM31" s="28"/>
      <c r="AN31" s="28"/>
      <c r="AO31" s="28"/>
      <c r="AP31" s="28"/>
      <c r="AQ31" s="28"/>
      <c r="AR31" s="28"/>
      <c r="AS31" s="28"/>
      <c r="AT31" s="28"/>
      <c r="AU31" s="28"/>
    </row>
    <row r="32" spans="1:47" ht="1.5" customHeight="1">
      <c r="A32" s="29"/>
      <c r="B32" s="40"/>
      <c r="C32" s="29"/>
      <c r="D32" s="41"/>
      <c r="E32" s="41"/>
      <c r="F32" s="41"/>
      <c r="G32" s="41"/>
      <c r="H32" s="41"/>
      <c r="I32" s="41"/>
      <c r="J32" s="41"/>
      <c r="K32" s="41"/>
      <c r="L32" s="41"/>
      <c r="M32" s="41"/>
      <c r="N32" s="41"/>
      <c r="O32" s="41"/>
      <c r="P32" s="41"/>
      <c r="Q32" s="41"/>
      <c r="R32" s="29"/>
      <c r="S32" s="29"/>
      <c r="T32" s="42"/>
      <c r="U32" s="26"/>
      <c r="V32" s="26"/>
      <c r="W32" s="48"/>
      <c r="X32" s="48"/>
      <c r="Y32" s="48"/>
      <c r="Z32" s="48"/>
      <c r="AA32" s="48"/>
      <c r="AB32" s="48"/>
      <c r="AC32" s="48"/>
      <c r="AD32" s="48"/>
      <c r="AE32" s="48"/>
      <c r="AF32" s="48"/>
      <c r="AG32" s="48"/>
      <c r="AH32" s="48"/>
      <c r="AI32" s="48"/>
      <c r="AJ32" s="48"/>
      <c r="AK32" s="26"/>
      <c r="AL32" s="26"/>
      <c r="AM32" s="26"/>
      <c r="AN32" s="26"/>
      <c r="AO32" s="26"/>
      <c r="AP32" s="26"/>
      <c r="AQ32" s="26"/>
      <c r="AR32" s="26"/>
      <c r="AS32" s="26"/>
      <c r="AT32" s="26"/>
      <c r="AU32" s="26"/>
    </row>
    <row r="33" spans="1:47" ht="30" customHeight="1">
      <c r="A33" s="29"/>
      <c r="B33" s="49" t="str">
        <f>'KPA 3.7'!A1</f>
        <v>KPA 3.7 PLANEJAMENTO DA FORÇA DO TRABALHO</v>
      </c>
      <c r="C33" s="29"/>
      <c r="D33" s="33" t="str">
        <f>IF(AND('KPA 3.7'!C7="SIM",'KPA 3.7'!C14="SIM"),"P1",IF(AND('KPA 3.7'!C7="SIM",'KPA 3.7'!C14="NÃO")," P1 ",IF(AND('KPA 3.7'!C7="NÃO",'KPA 3.7'!C14="SIM")," P1 ",IF(AND('KPA 3.7'!C7="NÃO",'KPA 3.7'!C14="NÃO"),"  P1  ","  P1  "))))</f>
        <v xml:space="preserve">  P1  </v>
      </c>
      <c r="E33" s="33" t="str">
        <f>IF(AND('KPA 3.7'!C16="SIM",'KPA 3.7'!C18="SIM"),"P2",IF(AND('KPA 3.7'!C16="SIM",'KPA 3.7'!C18="NÃO")," P2 ",IF(AND('KPA 3.7'!C16="NÃO",'KPA 3.7'!C18="SIM")," P2 ",IF(AND('KPA 3.7'!C16="NÃO",'KPA 3.7'!C18="NÃO"),"  P2  ","  P2  "))))</f>
        <v xml:space="preserve">  P2  </v>
      </c>
      <c r="F33" s="33" t="str">
        <f>IF(AND('KPA 3.7'!C21="SIM",'KPA 3.7'!C28="SIM"),"P3",IF(AND('KPA 3.7'!C21="SIM",'KPA 3.7'!C28="NÃO")," P3 ",IF(AND('KPA 3.7'!C21="NÃO",'KPA 3.7'!C28="SIM")," P3 ",IF(AND('KPA 3.7'!C21="NÃO",'KPA 3.7'!C28="NÃO"),"  P3  ","  P3  "))))</f>
        <v xml:space="preserve">  P3  </v>
      </c>
      <c r="G33" s="33" t="str">
        <f>IF(AND('KPA 3.7'!C30="SIM",'KPA 3.7'!C40="SIM"),"P4",IF(AND('KPA 3.7'!C30="SIM",'KPA 3.7'!C40="NÃO")," P4 ",IF(AND('KPA 3.7'!C30="NÃO",'KPA 3.7'!C40="SIM")," P4 ",IF(AND('KPA 3.7'!C30="NÃO",'KPA 3.7'!C40="NÃO"),"  P4  ","  P4  "))))</f>
        <v xml:space="preserve">  P4  </v>
      </c>
      <c r="H33" s="33" t="str">
        <f>IF(AND('KPA 3.7'!C38="SIM",'KPA 3.7'!C40="SIM"),"P5",IF(AND('KPA 3.7'!C38="SIM",'KPA 3.7'!C40="NÃO")," P5 ",IF(AND('KPA 3.7'!C38="NÃO",'KPA 3.7'!C40="SIM")," P5 ",IF(AND('KPA 3.7'!C38="NÃO",'KPA 3.7'!C40="NÃO"),"  P5  ","  P5  "))))</f>
        <v xml:space="preserve">  P5  </v>
      </c>
      <c r="I33" s="33" t="str">
        <f>IF(AND('KPA 3.7'!C42="SIM",'KPA 3.7'!C48="SIM"),"P6",IF(AND('KPA 3.7'!C42="SIM",'KPA 3.7'!C48="NÃO")," P6 ",IF(AND('KPA 3.7'!C42="NÃO",'KPA 3.7'!C48="SIM")," P6 ",IF(AND('KPA 3.7'!C42="NÃO",'KPA 3.7'!C48="NÃO"),"  P6  ","  P6  "))))</f>
        <v xml:space="preserve">  P6  </v>
      </c>
      <c r="J33" s="33" t="str">
        <f>IF(AND('KPA 3.7'!C50="SIM",'KPA 3.7'!C52="SIM"),"P7",IF(AND('KPA 3.7'!C50="SIM",'KPA 3.7'!C52="NÃO")," P7 ",IF(AND('KPA 3.7'!C50="NÃO",'KPA 3.7'!C52="SIM")," P7 ",IF(AND('KPA 3.7'!C50="NÃO",'KPA 3.7'!C52="NÃO"),"  P7  ","  P7  "))))</f>
        <v xml:space="preserve">  P7  </v>
      </c>
      <c r="K33" s="29"/>
      <c r="L33" s="29"/>
      <c r="M33" s="29"/>
      <c r="N33" s="29"/>
      <c r="O33" s="29"/>
      <c r="P33" s="29"/>
      <c r="Q33" s="29"/>
      <c r="R33" s="29"/>
      <c r="S33" s="29"/>
      <c r="T33" s="35">
        <f>SUM(W33:AJ33)/COUNTA(W33:AJ33)</f>
        <v>0</v>
      </c>
      <c r="U33" s="26"/>
      <c r="V33" s="26"/>
      <c r="W33" s="48">
        <f>IF(AND('KPA 3.7'!C7="SIM",'KPA 3.7'!C14="SIM"),1,IF(AND('KPA 3.7'!C7="SIM",'KPA 3.7'!C14="NÃO"),0.5,IF(AND('KPA 3.7'!C7="NÃO",'KPA 3.7'!C14="SIM"),0.5,IF(AND('KPA 3.7'!C7="NÃO",'KPA 3.7'!C14="NÃO"),0,0))))</f>
        <v>0</v>
      </c>
      <c r="X33" s="48">
        <f>IF(AND('KPA 3.7'!C16="SIM",'KPA 3.7'!C18="SIM"),1,IF(AND('KPA 3.7'!C16="SIM",'KPA 3.7'!C18="NÃO"),0.5,IF(AND('KPA 3.7'!C16="NÃO",'KPA 3.7'!C18="SIM"),0.5,IF(AND('KPA 3.7'!C16="NÃO",'KPA 3.7'!C18="NÃO"),0,0))))</f>
        <v>0</v>
      </c>
      <c r="Y33" s="48">
        <f>IF(AND('KPA 3.7'!C21="SIM",'KPA 3.7'!C28="SIM"),1,IF(AND('KPA 3.7'!C21="SIM",'KPA 3.7'!C28="NÃO"),0.5,IF(AND('KPA 3.7'!C21="NÃO",'KPA 3.7'!C28="SIM"),0.5,IF(AND('KPA 3.7'!C21="NÃO",'KPA 3.7'!C28="NÃO"),0,0))))</f>
        <v>0</v>
      </c>
      <c r="Z33" s="48">
        <f>IF(AND('KPA 3.7'!C30="SIM",'KPA 3.7'!C40="SIM"),1,IF(AND('KPA 3.7'!C30="SIM",'KPA 3.7'!C40="NÃO"),0.5,IF(AND('KPA 3.7'!C30="NÃO",'KPA 3.7'!C40="SIM"),0.5,IF(AND('KPA 3.7'!C30="NÃO",'KPA 3.7'!C40="NÃO"),0,0))))</f>
        <v>0</v>
      </c>
      <c r="AA33" s="48">
        <f>IF(AND('KPA 3.7'!C38="SIM",'KPA 3.7'!C40="SIM"),1,IF(AND('KPA 3.7'!C38="SIM",'KPA 3.7'!C40="NÃO"),0.5,IF(AND('KPA 3.7'!C38="NÃO",'KPA 3.7'!C40="SIM"),0.5,IF(AND('KPA 3.7'!C38="NÃO",'KPA 3.7'!C40="NÃO"),0,0))))</f>
        <v>0</v>
      </c>
      <c r="AB33" s="48">
        <f>IF(AND('KPA 3.7'!C42="SIM",'KPA 3.7'!C48="SIM"),1,IF(AND('KPA 3.7'!C42="SIM",'KPA 3.7'!C48="NÃO"),0.5,IF(AND('KPA 3.7'!C42="NÃO",'KPA 3.7'!C48="SIM"),0.5,IF(AND('KPA 3.7'!C42="NÃO",'KPA 3.7'!C48="NÃO"),0,0))))</f>
        <v>0</v>
      </c>
      <c r="AC33" s="48">
        <f>IF(AND('KPA 3.7'!C50="SIM",'KPA 3.7'!C52="SIM"),1,IF(AND('KPA 3.7'!C50="SIM",'KPA 3.7'!C52="NÃO"),0.5,IF(AND('KPA 3.7'!C50="NÃO",'KPA 3.7'!C52="SIM"),0.5,IF(AND('KPA 3.7'!C50="NÃO",'KPA 3.7'!C52="NÃO"),0,0))))</f>
        <v>0</v>
      </c>
      <c r="AD33" s="48"/>
      <c r="AE33" s="48"/>
      <c r="AF33" s="48"/>
      <c r="AG33" s="48"/>
      <c r="AH33" s="48"/>
      <c r="AI33" s="48"/>
      <c r="AJ33" s="48"/>
      <c r="AK33" s="28"/>
      <c r="AL33" s="28"/>
      <c r="AM33" s="28"/>
      <c r="AN33" s="28"/>
      <c r="AO33" s="28"/>
      <c r="AP33" s="28"/>
      <c r="AQ33" s="28"/>
      <c r="AR33" s="28"/>
      <c r="AS33" s="28"/>
      <c r="AT33" s="28"/>
      <c r="AU33" s="28"/>
    </row>
    <row r="34" spans="1:47" ht="26.25" customHeight="1">
      <c r="A34" s="50"/>
      <c r="B34" s="29"/>
      <c r="C34" s="50"/>
      <c r="D34" s="29"/>
      <c r="E34" s="29"/>
      <c r="F34" s="50"/>
      <c r="G34" s="50"/>
      <c r="H34" s="50"/>
      <c r="I34" s="50"/>
      <c r="J34" s="50"/>
      <c r="K34" s="50"/>
      <c r="L34" s="50"/>
      <c r="M34" s="50"/>
      <c r="N34" s="50"/>
      <c r="O34" s="50"/>
      <c r="P34" s="51"/>
      <c r="Q34" s="51"/>
      <c r="R34" s="50"/>
      <c r="S34" s="50"/>
      <c r="T34" s="52"/>
      <c r="U34" s="26"/>
      <c r="V34" s="26"/>
      <c r="W34" s="61"/>
      <c r="X34" s="61"/>
      <c r="Y34" s="61"/>
      <c r="Z34" s="61"/>
      <c r="AA34" s="61"/>
      <c r="AB34" s="61"/>
      <c r="AC34" s="61"/>
      <c r="AD34" s="61"/>
      <c r="AE34" s="61"/>
      <c r="AF34" s="61"/>
      <c r="AG34" s="61"/>
      <c r="AH34" s="61"/>
      <c r="AI34" s="61"/>
      <c r="AJ34" s="61"/>
      <c r="AK34" s="28"/>
      <c r="AL34" s="28"/>
      <c r="AM34" s="28"/>
      <c r="AN34" s="28"/>
      <c r="AO34" s="28"/>
      <c r="AP34" s="28"/>
      <c r="AQ34" s="28"/>
      <c r="AR34" s="28"/>
      <c r="AS34" s="28"/>
      <c r="AT34" s="28"/>
      <c r="AU34" s="28"/>
    </row>
    <row r="35" spans="1:47" ht="30.75" customHeight="1">
      <c r="A35" s="62"/>
      <c r="B35" s="62"/>
      <c r="C35" s="62"/>
      <c r="D35" s="62"/>
      <c r="E35" s="62"/>
      <c r="F35" s="62"/>
      <c r="G35" s="62"/>
      <c r="H35" s="62"/>
      <c r="I35" s="62"/>
      <c r="J35" s="62"/>
      <c r="K35" s="62"/>
      <c r="L35" s="62"/>
      <c r="M35" s="62"/>
      <c r="N35" s="62"/>
      <c r="O35" s="273" t="s">
        <v>75</v>
      </c>
      <c r="P35" s="367"/>
      <c r="Q35" s="367"/>
      <c r="R35" s="367"/>
      <c r="S35" s="367"/>
      <c r="T35" s="53">
        <f>SUM(T21:T33)/COUNTA(T21:T33)</f>
        <v>0</v>
      </c>
      <c r="U35" s="26"/>
      <c r="V35" s="26"/>
      <c r="W35" s="26"/>
      <c r="X35" s="26"/>
      <c r="Y35" s="26"/>
      <c r="Z35" s="26"/>
      <c r="AA35" s="26"/>
      <c r="AB35" s="26"/>
      <c r="AC35" s="26"/>
      <c r="AD35" s="26"/>
      <c r="AE35" s="26"/>
      <c r="AF35" s="26"/>
      <c r="AG35" s="26"/>
      <c r="AH35" s="26"/>
      <c r="AI35" s="26"/>
      <c r="AJ35" s="26"/>
      <c r="AK35" s="28"/>
      <c r="AL35" s="28"/>
      <c r="AM35" s="28"/>
      <c r="AN35" s="28"/>
      <c r="AO35" s="28"/>
      <c r="AP35" s="28"/>
      <c r="AQ35" s="28"/>
      <c r="AR35" s="28"/>
      <c r="AS35" s="28"/>
      <c r="AT35" s="28"/>
      <c r="AU35" s="28"/>
    </row>
    <row r="36" spans="1:47" ht="35.25" customHeight="1">
      <c r="A36" s="274" t="s">
        <v>76</v>
      </c>
      <c r="B36" s="367"/>
      <c r="C36" s="367"/>
      <c r="D36" s="367"/>
      <c r="E36" s="367"/>
      <c r="F36" s="367"/>
      <c r="G36" s="367"/>
      <c r="H36" s="367"/>
      <c r="I36" s="367"/>
      <c r="J36" s="367"/>
      <c r="K36" s="367"/>
      <c r="L36" s="367"/>
      <c r="M36" s="367"/>
      <c r="N36" s="367"/>
      <c r="O36" s="367"/>
      <c r="P36" s="367"/>
      <c r="Q36" s="367"/>
      <c r="R36" s="367"/>
      <c r="S36" s="367"/>
      <c r="T36" s="367"/>
      <c r="U36" s="367"/>
      <c r="V36" s="367"/>
      <c r="W36" s="27"/>
      <c r="X36" s="27"/>
      <c r="Y36" s="27"/>
      <c r="Z36" s="27"/>
      <c r="AA36" s="27"/>
      <c r="AB36" s="27"/>
      <c r="AC36" s="27"/>
      <c r="AD36" s="27"/>
      <c r="AE36" s="27"/>
      <c r="AF36" s="27"/>
      <c r="AG36" s="27"/>
      <c r="AH36" s="27"/>
      <c r="AI36" s="27"/>
      <c r="AJ36" s="27"/>
      <c r="AK36" s="63"/>
      <c r="AL36" s="63"/>
      <c r="AM36" s="63"/>
      <c r="AN36" s="63"/>
      <c r="AO36" s="63"/>
      <c r="AP36" s="63"/>
      <c r="AQ36" s="63"/>
      <c r="AR36" s="63"/>
      <c r="AS36" s="63"/>
      <c r="AT36" s="63"/>
      <c r="AU36" s="63"/>
    </row>
    <row r="37" spans="1:47" ht="9.75" customHeight="1">
      <c r="A37" s="29"/>
      <c r="B37" s="40"/>
      <c r="C37" s="29"/>
      <c r="D37" s="41"/>
      <c r="E37" s="41"/>
      <c r="F37" s="41"/>
      <c r="G37" s="41"/>
      <c r="H37" s="41"/>
      <c r="I37" s="41"/>
      <c r="J37" s="41"/>
      <c r="K37" s="41"/>
      <c r="L37" s="41"/>
      <c r="M37" s="41"/>
      <c r="N37" s="29"/>
      <c r="O37" s="29"/>
      <c r="P37" s="29"/>
      <c r="Q37" s="29"/>
      <c r="R37" s="29"/>
      <c r="S37" s="29"/>
      <c r="T37" s="57"/>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row>
    <row r="38" spans="1:47" ht="30" customHeight="1">
      <c r="A38" s="56"/>
      <c r="B38" s="64" t="s">
        <v>77</v>
      </c>
      <c r="C38" s="56"/>
      <c r="D38" s="29"/>
      <c r="E38" s="29"/>
      <c r="F38" s="29"/>
      <c r="G38" s="29"/>
      <c r="H38" s="29"/>
      <c r="I38" s="29"/>
      <c r="J38" s="29"/>
      <c r="K38" s="29"/>
      <c r="L38" s="29"/>
      <c r="M38" s="29"/>
      <c r="N38" s="29"/>
      <c r="O38" s="29"/>
      <c r="P38" s="29"/>
      <c r="Q38" s="56"/>
      <c r="R38" s="56"/>
      <c r="S38" s="56"/>
      <c r="T38" s="35">
        <f>IF(B38="sim",1,0)</f>
        <v>0</v>
      </c>
      <c r="U38" s="26"/>
      <c r="V38" s="26"/>
      <c r="W38" s="26"/>
      <c r="X38" s="26"/>
      <c r="Y38" s="26"/>
      <c r="Z38" s="26"/>
      <c r="AA38" s="26"/>
      <c r="AB38" s="26"/>
      <c r="AC38" s="26"/>
      <c r="AD38" s="26"/>
      <c r="AE38" s="26"/>
      <c r="AF38" s="26"/>
      <c r="AG38" s="26"/>
      <c r="AH38" s="26"/>
      <c r="AI38" s="26"/>
      <c r="AJ38" s="26"/>
      <c r="AK38" s="28"/>
      <c r="AL38" s="28"/>
      <c r="AM38" s="28"/>
      <c r="AN38" s="28"/>
      <c r="AO38" s="28"/>
      <c r="AP38" s="28"/>
      <c r="AQ38" s="28"/>
      <c r="AR38" s="28"/>
      <c r="AS38" s="28"/>
      <c r="AT38" s="28"/>
      <c r="AU38" s="28"/>
    </row>
    <row r="39" spans="1:47" ht="1.5" customHeight="1">
      <c r="A39" s="56"/>
      <c r="B39" s="65"/>
      <c r="C39" s="56"/>
      <c r="D39" s="29"/>
      <c r="E39" s="29"/>
      <c r="F39" s="29"/>
      <c r="G39" s="29"/>
      <c r="H39" s="29"/>
      <c r="I39" s="29"/>
      <c r="J39" s="29"/>
      <c r="K39" s="29"/>
      <c r="L39" s="29"/>
      <c r="M39" s="29"/>
      <c r="N39" s="29"/>
      <c r="O39" s="29"/>
      <c r="P39" s="29"/>
      <c r="Q39" s="56"/>
      <c r="R39" s="56"/>
      <c r="S39" s="56"/>
      <c r="T39" s="58"/>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row>
    <row r="40" spans="1:47" ht="32.25" customHeight="1">
      <c r="A40" s="29"/>
      <c r="B40" s="64" t="s">
        <v>78</v>
      </c>
      <c r="C40" s="29"/>
      <c r="D40" s="29"/>
      <c r="E40" s="29"/>
      <c r="F40" s="29"/>
      <c r="G40" s="29"/>
      <c r="H40" s="29"/>
      <c r="I40" s="29"/>
      <c r="J40" s="29"/>
      <c r="K40" s="29"/>
      <c r="L40" s="29"/>
      <c r="M40" s="29"/>
      <c r="N40" s="29"/>
      <c r="O40" s="29"/>
      <c r="P40" s="29"/>
      <c r="Q40" s="29"/>
      <c r="R40" s="29"/>
      <c r="S40" s="29"/>
      <c r="T40" s="35">
        <f>IF(B40="sim",1,0)</f>
        <v>0</v>
      </c>
      <c r="U40" s="26"/>
      <c r="V40" s="31"/>
      <c r="W40" s="31"/>
      <c r="X40" s="31"/>
      <c r="Y40" s="31"/>
      <c r="Z40" s="31"/>
      <c r="AA40" s="31"/>
      <c r="AB40" s="31"/>
      <c r="AC40" s="31"/>
      <c r="AD40" s="31"/>
      <c r="AE40" s="31"/>
      <c r="AF40" s="31"/>
      <c r="AG40" s="31"/>
      <c r="AH40" s="31"/>
      <c r="AI40" s="31"/>
      <c r="AJ40" s="31"/>
      <c r="AK40" s="66"/>
      <c r="AL40" s="38" t="s">
        <v>73</v>
      </c>
      <c r="AM40" s="39" t="s">
        <v>74</v>
      </c>
      <c r="AN40" s="39" t="s">
        <v>64</v>
      </c>
      <c r="AO40" s="39" t="s">
        <v>65</v>
      </c>
      <c r="AP40" s="39" t="s">
        <v>66</v>
      </c>
      <c r="AQ40" s="39" t="s">
        <v>66</v>
      </c>
      <c r="AR40" s="39" t="s">
        <v>67</v>
      </c>
      <c r="AS40" s="39" t="s">
        <v>68</v>
      </c>
      <c r="AT40" s="39" t="s">
        <v>69</v>
      </c>
      <c r="AU40" s="39" t="e">
        <f>#REF!</f>
        <v>#REF!</v>
      </c>
    </row>
    <row r="41" spans="1:47" ht="1.5" customHeight="1">
      <c r="A41" s="29"/>
      <c r="B41" s="40"/>
      <c r="C41" s="29"/>
      <c r="D41" s="29"/>
      <c r="E41" s="29"/>
      <c r="F41" s="29"/>
      <c r="G41" s="29"/>
      <c r="H41" s="29"/>
      <c r="I41" s="29"/>
      <c r="J41" s="29"/>
      <c r="K41" s="29"/>
      <c r="L41" s="29"/>
      <c r="M41" s="29"/>
      <c r="N41" s="29"/>
      <c r="O41" s="29"/>
      <c r="P41" s="29"/>
      <c r="Q41" s="29"/>
      <c r="R41" s="29"/>
      <c r="S41" s="29"/>
      <c r="T41" s="42"/>
      <c r="U41" s="26"/>
      <c r="V41" s="31"/>
      <c r="W41" s="31"/>
      <c r="X41" s="31"/>
      <c r="Y41" s="31"/>
      <c r="Z41" s="31"/>
      <c r="AA41" s="31"/>
      <c r="AB41" s="31"/>
      <c r="AC41" s="31"/>
      <c r="AD41" s="31"/>
      <c r="AE41" s="31"/>
      <c r="AF41" s="31"/>
      <c r="AG41" s="31"/>
      <c r="AH41" s="31"/>
      <c r="AI41" s="31"/>
      <c r="AJ41" s="31"/>
      <c r="AK41" s="29"/>
      <c r="AL41" s="41"/>
      <c r="AM41" s="41"/>
      <c r="AN41" s="41"/>
      <c r="AO41" s="41"/>
      <c r="AP41" s="41"/>
      <c r="AQ41" s="41"/>
      <c r="AR41" s="41"/>
      <c r="AS41" s="41"/>
      <c r="AT41" s="41"/>
      <c r="AU41" s="41"/>
    </row>
    <row r="42" spans="1:47" ht="30" customHeight="1">
      <c r="A42" s="29"/>
      <c r="B42" s="67" t="s">
        <v>79</v>
      </c>
      <c r="C42" s="29"/>
      <c r="D42" s="29"/>
      <c r="E42" s="29"/>
      <c r="F42" s="29"/>
      <c r="G42" s="29"/>
      <c r="H42" s="29"/>
      <c r="I42" s="29"/>
      <c r="J42" s="29"/>
      <c r="K42" s="29"/>
      <c r="L42" s="29"/>
      <c r="M42" s="29"/>
      <c r="N42" s="29"/>
      <c r="O42" s="29"/>
      <c r="P42" s="29"/>
      <c r="Q42" s="29"/>
      <c r="R42" s="29"/>
      <c r="S42" s="29"/>
      <c r="T42" s="35">
        <f>IF(B42="sim",1,0)</f>
        <v>0</v>
      </c>
      <c r="U42" s="26"/>
      <c r="V42" s="45"/>
      <c r="W42" s="45"/>
      <c r="X42" s="45"/>
      <c r="Y42" s="45"/>
      <c r="Z42" s="45"/>
      <c r="AA42" s="45"/>
      <c r="AB42" s="45"/>
      <c r="AC42" s="45"/>
      <c r="AD42" s="45"/>
      <c r="AE42" s="45"/>
      <c r="AF42" s="45"/>
      <c r="AG42" s="45"/>
      <c r="AH42" s="45"/>
      <c r="AI42" s="45"/>
      <c r="AJ42" s="45"/>
      <c r="AK42" s="44"/>
      <c r="AL42" s="44"/>
      <c r="AM42" s="44"/>
      <c r="AN42" s="44"/>
      <c r="AO42" s="44"/>
      <c r="AP42" s="44"/>
      <c r="AQ42" s="44"/>
      <c r="AR42" s="44"/>
      <c r="AS42" s="44"/>
      <c r="AT42" s="44"/>
      <c r="AU42" s="44"/>
    </row>
    <row r="43" spans="1:47" ht="1.5" customHeight="1">
      <c r="A43" s="29"/>
      <c r="B43" s="65"/>
      <c r="C43" s="29"/>
      <c r="D43" s="29"/>
      <c r="E43" s="29"/>
      <c r="F43" s="29"/>
      <c r="G43" s="29"/>
      <c r="H43" s="29"/>
      <c r="I43" s="29"/>
      <c r="J43" s="29"/>
      <c r="K43" s="29"/>
      <c r="L43" s="29"/>
      <c r="M43" s="29"/>
      <c r="N43" s="29"/>
      <c r="O43" s="29"/>
      <c r="P43" s="29"/>
      <c r="Q43" s="29"/>
      <c r="R43" s="29"/>
      <c r="S43" s="29"/>
      <c r="T43" s="42"/>
      <c r="U43" s="26"/>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30" customHeight="1">
      <c r="A44" s="29"/>
      <c r="B44" s="67" t="s">
        <v>80</v>
      </c>
      <c r="C44" s="29"/>
      <c r="D44" s="29"/>
      <c r="E44" s="29"/>
      <c r="F44" s="29"/>
      <c r="G44" s="29"/>
      <c r="H44" s="29"/>
      <c r="I44" s="29"/>
      <c r="J44" s="29"/>
      <c r="K44" s="29"/>
      <c r="L44" s="29"/>
      <c r="M44" s="29"/>
      <c r="N44" s="29"/>
      <c r="O44" s="29"/>
      <c r="P44" s="29"/>
      <c r="Q44" s="29"/>
      <c r="R44" s="29"/>
      <c r="S44" s="29"/>
      <c r="T44" s="35">
        <f>IF(B44="sim",1,0)</f>
        <v>0</v>
      </c>
      <c r="U44" s="26"/>
      <c r="V44" s="26"/>
      <c r="W44" s="26"/>
      <c r="X44" s="26"/>
      <c r="Y44" s="26"/>
      <c r="Z44" s="26"/>
      <c r="AA44" s="26"/>
      <c r="AB44" s="26"/>
      <c r="AC44" s="26"/>
      <c r="AD44" s="26"/>
      <c r="AE44" s="26"/>
      <c r="AF44" s="26"/>
      <c r="AG44" s="26"/>
      <c r="AH44" s="26"/>
      <c r="AI44" s="26"/>
      <c r="AJ44" s="26"/>
      <c r="AK44" s="28"/>
      <c r="AL44" s="28"/>
      <c r="AM44" s="28"/>
      <c r="AN44" s="28"/>
      <c r="AO44" s="28"/>
      <c r="AP44" s="28"/>
      <c r="AQ44" s="28"/>
      <c r="AR44" s="28"/>
      <c r="AS44" s="28"/>
      <c r="AT44" s="28"/>
      <c r="AU44" s="28"/>
    </row>
    <row r="45" spans="1:47" ht="1.5" customHeight="1">
      <c r="A45" s="29"/>
      <c r="B45" s="40"/>
      <c r="C45" s="29"/>
      <c r="D45" s="29"/>
      <c r="E45" s="29"/>
      <c r="F45" s="29"/>
      <c r="G45" s="29"/>
      <c r="H45" s="29"/>
      <c r="I45" s="29"/>
      <c r="J45" s="29"/>
      <c r="K45" s="29"/>
      <c r="L45" s="29"/>
      <c r="M45" s="29"/>
      <c r="N45" s="29"/>
      <c r="O45" s="29"/>
      <c r="P45" s="29"/>
      <c r="Q45" s="29"/>
      <c r="R45" s="29"/>
      <c r="S45" s="29"/>
      <c r="T45" s="42"/>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row>
    <row r="46" spans="1:47" ht="30" customHeight="1">
      <c r="A46" s="29"/>
      <c r="B46" s="68" t="s">
        <v>81</v>
      </c>
      <c r="C46" s="29"/>
      <c r="D46" s="29"/>
      <c r="E46" s="29"/>
      <c r="F46" s="29"/>
      <c r="G46" s="29"/>
      <c r="H46" s="29"/>
      <c r="I46" s="29"/>
      <c r="J46" s="29"/>
      <c r="K46" s="29"/>
      <c r="L46" s="29"/>
      <c r="M46" s="29"/>
      <c r="N46" s="29"/>
      <c r="O46" s="29"/>
      <c r="P46" s="29"/>
      <c r="Q46" s="29"/>
      <c r="R46" s="29"/>
      <c r="S46" s="29"/>
      <c r="T46" s="35">
        <v>0</v>
      </c>
      <c r="U46" s="26"/>
      <c r="V46" s="26"/>
      <c r="W46" s="26"/>
      <c r="X46" s="26"/>
      <c r="Y46" s="26"/>
      <c r="Z46" s="26"/>
      <c r="AA46" s="26"/>
      <c r="AB46" s="26"/>
      <c r="AC46" s="26"/>
      <c r="AD46" s="26"/>
      <c r="AE46" s="26"/>
      <c r="AF46" s="26"/>
      <c r="AG46" s="26"/>
      <c r="AH46" s="26"/>
      <c r="AI46" s="26"/>
      <c r="AJ46" s="26"/>
      <c r="AK46" s="28"/>
      <c r="AL46" s="28"/>
      <c r="AM46" s="28"/>
      <c r="AN46" s="28"/>
      <c r="AO46" s="28"/>
      <c r="AP46" s="28"/>
      <c r="AQ46" s="28"/>
      <c r="AR46" s="28"/>
      <c r="AS46" s="28"/>
      <c r="AT46" s="28"/>
      <c r="AU46" s="28"/>
    </row>
    <row r="47" spans="1:47" ht="1.5" customHeight="1">
      <c r="A47" s="29"/>
      <c r="B47" s="40"/>
      <c r="C47" s="29"/>
      <c r="D47" s="29"/>
      <c r="E47" s="29"/>
      <c r="F47" s="29"/>
      <c r="G47" s="29"/>
      <c r="H47" s="29"/>
      <c r="I47" s="29"/>
      <c r="J47" s="29"/>
      <c r="K47" s="29"/>
      <c r="L47" s="29"/>
      <c r="M47" s="29"/>
      <c r="N47" s="29"/>
      <c r="O47" s="29"/>
      <c r="P47" s="29"/>
      <c r="Q47" s="29"/>
      <c r="R47" s="29"/>
      <c r="S47" s="29"/>
      <c r="T47" s="42"/>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row>
    <row r="48" spans="1:47" ht="30" customHeight="1">
      <c r="A48" s="29"/>
      <c r="B48" s="69" t="s">
        <v>82</v>
      </c>
      <c r="C48" s="29"/>
      <c r="D48" s="29"/>
      <c r="E48" s="29"/>
      <c r="F48" s="29"/>
      <c r="G48" s="29"/>
      <c r="H48" s="29"/>
      <c r="I48" s="29"/>
      <c r="J48" s="29"/>
      <c r="K48" s="29"/>
      <c r="L48" s="29"/>
      <c r="M48" s="29"/>
      <c r="N48" s="29"/>
      <c r="O48" s="29"/>
      <c r="P48" s="29"/>
      <c r="Q48" s="29"/>
      <c r="R48" s="29"/>
      <c r="S48" s="29"/>
      <c r="T48" s="35">
        <v>0</v>
      </c>
      <c r="U48" s="26"/>
      <c r="V48" s="26"/>
      <c r="W48" s="26"/>
      <c r="X48" s="26"/>
      <c r="Y48" s="26"/>
      <c r="Z48" s="26"/>
      <c r="AA48" s="26"/>
      <c r="AB48" s="26"/>
      <c r="AC48" s="26"/>
      <c r="AD48" s="26"/>
      <c r="AE48" s="26"/>
      <c r="AF48" s="26"/>
      <c r="AG48" s="26"/>
      <c r="AH48" s="26"/>
      <c r="AI48" s="26"/>
      <c r="AJ48" s="26"/>
      <c r="AK48" s="28"/>
      <c r="AL48" s="28"/>
      <c r="AM48" s="28"/>
      <c r="AN48" s="28"/>
      <c r="AO48" s="28"/>
      <c r="AP48" s="28"/>
      <c r="AQ48" s="28"/>
      <c r="AR48" s="28"/>
      <c r="AS48" s="28"/>
      <c r="AT48" s="28"/>
      <c r="AU48" s="28"/>
    </row>
    <row r="49" spans="1:47" ht="1.5" customHeight="1">
      <c r="A49" s="29"/>
      <c r="B49" s="40"/>
      <c r="C49" s="29"/>
      <c r="D49" s="41"/>
      <c r="E49" s="41"/>
      <c r="F49" s="41"/>
      <c r="G49" s="41"/>
      <c r="H49" s="41"/>
      <c r="I49" s="41"/>
      <c r="J49" s="41"/>
      <c r="K49" s="41"/>
      <c r="L49" s="41"/>
      <c r="M49" s="41"/>
      <c r="N49" s="41"/>
      <c r="O49" s="41"/>
      <c r="P49" s="41"/>
      <c r="Q49" s="41"/>
      <c r="R49" s="29"/>
      <c r="S49" s="29"/>
      <c r="T49" s="42"/>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row>
    <row r="50" spans="1:47" ht="9.75" customHeight="1">
      <c r="A50" s="50"/>
      <c r="B50" s="29"/>
      <c r="C50" s="50"/>
      <c r="D50" s="29"/>
      <c r="E50" s="29"/>
      <c r="F50" s="50"/>
      <c r="G50" s="50"/>
      <c r="H50" s="50"/>
      <c r="I50" s="50"/>
      <c r="J50" s="50"/>
      <c r="K50" s="50"/>
      <c r="L50" s="50"/>
      <c r="M50" s="50"/>
      <c r="N50" s="50"/>
      <c r="O50" s="50"/>
      <c r="P50" s="51"/>
      <c r="Q50" s="51"/>
      <c r="R50" s="50"/>
      <c r="S50" s="50"/>
      <c r="T50" s="52"/>
      <c r="U50" s="26"/>
      <c r="V50" s="26"/>
      <c r="W50" s="26"/>
      <c r="X50" s="26"/>
      <c r="Y50" s="26"/>
      <c r="Z50" s="26"/>
      <c r="AA50" s="26"/>
      <c r="AB50" s="26"/>
      <c r="AC50" s="26"/>
      <c r="AD50" s="26"/>
      <c r="AE50" s="26"/>
      <c r="AF50" s="26"/>
      <c r="AG50" s="26"/>
      <c r="AH50" s="26"/>
      <c r="AI50" s="26"/>
      <c r="AJ50" s="26"/>
      <c r="AK50" s="28"/>
      <c r="AL50" s="28"/>
      <c r="AM50" s="28"/>
      <c r="AN50" s="28"/>
      <c r="AO50" s="28"/>
      <c r="AP50" s="28"/>
      <c r="AQ50" s="28"/>
      <c r="AR50" s="28"/>
      <c r="AS50" s="28"/>
      <c r="AT50" s="28"/>
      <c r="AU50" s="28"/>
    </row>
    <row r="51" spans="1:47" ht="30.75" customHeight="1">
      <c r="A51" s="62"/>
      <c r="B51" s="62"/>
      <c r="C51" s="62"/>
      <c r="D51" s="62"/>
      <c r="E51" s="62"/>
      <c r="F51" s="62"/>
      <c r="G51" s="62"/>
      <c r="H51" s="62"/>
      <c r="I51" s="62"/>
      <c r="J51" s="62"/>
      <c r="K51" s="62"/>
      <c r="L51" s="62"/>
      <c r="M51" s="62"/>
      <c r="N51" s="62"/>
      <c r="O51" s="273" t="s">
        <v>83</v>
      </c>
      <c r="P51" s="367"/>
      <c r="Q51" s="367"/>
      <c r="R51" s="367"/>
      <c r="S51" s="367"/>
      <c r="T51" s="70">
        <f>SUM(T47:T50)/10</f>
        <v>0</v>
      </c>
      <c r="U51" s="26"/>
      <c r="V51" s="26"/>
      <c r="W51" s="26"/>
      <c r="X51" s="26"/>
      <c r="Y51" s="26"/>
      <c r="Z51" s="26"/>
      <c r="AA51" s="26"/>
      <c r="AB51" s="26"/>
      <c r="AC51" s="26"/>
      <c r="AD51" s="26"/>
      <c r="AE51" s="26"/>
      <c r="AF51" s="26"/>
      <c r="AG51" s="26"/>
      <c r="AH51" s="26"/>
      <c r="AI51" s="26"/>
      <c r="AJ51" s="26"/>
      <c r="AK51" s="28"/>
      <c r="AL51" s="28"/>
      <c r="AM51" s="28"/>
      <c r="AN51" s="28"/>
      <c r="AO51" s="28"/>
      <c r="AP51" s="28"/>
      <c r="AQ51" s="28"/>
      <c r="AR51" s="28"/>
      <c r="AS51" s="28"/>
      <c r="AT51" s="28"/>
      <c r="AU51" s="28"/>
    </row>
    <row r="52" spans="1:47" ht="32.25" customHeight="1">
      <c r="A52" s="63"/>
      <c r="B52" s="274" t="s">
        <v>84</v>
      </c>
      <c r="C52" s="367"/>
      <c r="D52" s="367"/>
      <c r="E52" s="367"/>
      <c r="F52" s="367"/>
      <c r="G52" s="367"/>
      <c r="H52" s="367"/>
      <c r="I52" s="367"/>
      <c r="J52" s="367"/>
      <c r="K52" s="367"/>
      <c r="L52" s="367"/>
      <c r="M52" s="367"/>
      <c r="N52" s="367"/>
      <c r="O52" s="367"/>
      <c r="P52" s="367"/>
      <c r="Q52" s="367"/>
      <c r="R52" s="367"/>
      <c r="S52" s="367"/>
      <c r="T52" s="367"/>
      <c r="U52" s="367"/>
      <c r="V52" s="367"/>
      <c r="W52" s="27"/>
      <c r="X52" s="27"/>
      <c r="Y52" s="27"/>
      <c r="Z52" s="27"/>
      <c r="AA52" s="27"/>
      <c r="AB52" s="27"/>
      <c r="AC52" s="27"/>
      <c r="AD52" s="27"/>
      <c r="AE52" s="27"/>
      <c r="AF52" s="27"/>
      <c r="AG52" s="27"/>
      <c r="AH52" s="27"/>
      <c r="AI52" s="27"/>
      <c r="AJ52" s="27"/>
      <c r="AK52" s="63"/>
      <c r="AL52" s="63"/>
      <c r="AM52" s="63"/>
      <c r="AN52" s="63"/>
      <c r="AO52" s="63"/>
      <c r="AP52" s="63"/>
      <c r="AQ52" s="63"/>
      <c r="AR52" s="63"/>
      <c r="AS52" s="63"/>
      <c r="AT52" s="63"/>
      <c r="AU52" s="63"/>
    </row>
    <row r="53" spans="1:47" ht="15.75" customHeight="1">
      <c r="A53" s="26"/>
      <c r="B53" s="71"/>
      <c r="C53" s="29"/>
      <c r="D53" s="40"/>
      <c r="E53" s="29"/>
      <c r="F53" s="41"/>
      <c r="G53" s="41"/>
      <c r="H53" s="41"/>
      <c r="I53" s="41"/>
      <c r="J53" s="41"/>
      <c r="K53" s="41"/>
      <c r="L53" s="41"/>
      <c r="M53" s="41"/>
      <c r="N53" s="41"/>
      <c r="O53" s="41"/>
      <c r="P53" s="29"/>
      <c r="Q53" s="29"/>
      <c r="R53" s="29"/>
      <c r="S53" s="29"/>
      <c r="T53" s="29"/>
      <c r="U53" s="29"/>
      <c r="V53" s="26"/>
      <c r="W53" s="26"/>
      <c r="X53" s="26"/>
      <c r="Y53" s="26"/>
      <c r="Z53" s="26"/>
      <c r="AA53" s="26"/>
      <c r="AB53" s="26"/>
      <c r="AC53" s="26"/>
      <c r="AD53" s="26"/>
      <c r="AE53" s="26"/>
      <c r="AF53" s="26"/>
      <c r="AG53" s="26"/>
      <c r="AH53" s="26"/>
      <c r="AI53" s="26"/>
      <c r="AJ53" s="26"/>
      <c r="AK53" s="28"/>
      <c r="AL53" s="28"/>
      <c r="AM53" s="28"/>
      <c r="AN53" s="28"/>
      <c r="AO53" s="28"/>
      <c r="AP53" s="28"/>
      <c r="AQ53" s="28"/>
      <c r="AR53" s="28"/>
      <c r="AS53" s="28"/>
      <c r="AT53" s="28"/>
      <c r="AU53" s="28"/>
    </row>
    <row r="54" spans="1:47" ht="30" customHeight="1">
      <c r="A54" s="26"/>
      <c r="B54" s="67" t="s">
        <v>85</v>
      </c>
      <c r="C54" s="29"/>
      <c r="D54" s="29"/>
      <c r="E54" s="29"/>
      <c r="F54" s="29"/>
      <c r="G54" s="29"/>
      <c r="H54" s="29"/>
      <c r="I54" s="29"/>
      <c r="J54" s="29"/>
      <c r="K54" s="29"/>
      <c r="L54" s="29"/>
      <c r="M54" s="29"/>
      <c r="N54" s="29"/>
      <c r="O54" s="29"/>
      <c r="P54" s="29"/>
      <c r="Q54" s="29"/>
      <c r="R54" s="29"/>
      <c r="S54" s="29"/>
      <c r="T54" s="35">
        <f>IF(B54="sim",1,0)</f>
        <v>0</v>
      </c>
      <c r="U54" s="29"/>
      <c r="V54" s="29"/>
      <c r="W54" s="29"/>
      <c r="X54" s="29"/>
      <c r="Y54" s="29"/>
      <c r="Z54" s="29"/>
      <c r="AA54" s="29"/>
      <c r="AB54" s="29"/>
      <c r="AC54" s="29"/>
      <c r="AD54" s="29"/>
      <c r="AE54" s="29"/>
      <c r="AF54" s="29"/>
      <c r="AG54" s="29"/>
      <c r="AH54" s="29"/>
      <c r="AI54" s="29"/>
      <c r="AJ54" s="29"/>
      <c r="AK54" s="28"/>
      <c r="AL54" s="28"/>
      <c r="AM54" s="28"/>
      <c r="AN54" s="28"/>
      <c r="AO54" s="28"/>
      <c r="AP54" s="28"/>
      <c r="AQ54" s="28"/>
      <c r="AR54" s="28"/>
      <c r="AS54" s="28"/>
      <c r="AT54" s="28"/>
      <c r="AU54" s="28"/>
    </row>
    <row r="55" spans="1:47" ht="1.5" customHeight="1">
      <c r="A55" s="26"/>
      <c r="B55" s="65"/>
      <c r="C55" s="29"/>
      <c r="D55" s="29"/>
      <c r="E55" s="29"/>
      <c r="F55" s="29"/>
      <c r="G55" s="29"/>
      <c r="H55" s="29"/>
      <c r="I55" s="29"/>
      <c r="J55" s="29"/>
      <c r="K55" s="29"/>
      <c r="L55" s="29"/>
      <c r="M55" s="29"/>
      <c r="N55" s="29"/>
      <c r="O55" s="29"/>
      <c r="P55" s="29"/>
      <c r="Q55" s="29"/>
      <c r="R55" s="29"/>
      <c r="S55" s="29"/>
      <c r="T55" s="58"/>
      <c r="U55" s="29"/>
      <c r="V55" s="29"/>
      <c r="W55" s="29"/>
      <c r="X55" s="29"/>
      <c r="Y55" s="29"/>
      <c r="Z55" s="29"/>
      <c r="AA55" s="29"/>
      <c r="AB55" s="29"/>
      <c r="AC55" s="29"/>
      <c r="AD55" s="29"/>
      <c r="AE55" s="29"/>
      <c r="AF55" s="29"/>
      <c r="AG55" s="29"/>
      <c r="AH55" s="29"/>
      <c r="AI55" s="29"/>
      <c r="AJ55" s="29"/>
      <c r="AK55" s="28"/>
      <c r="AL55" s="28"/>
      <c r="AM55" s="28"/>
      <c r="AN55" s="28"/>
      <c r="AO55" s="28"/>
      <c r="AP55" s="28"/>
      <c r="AQ55" s="28"/>
      <c r="AR55" s="28"/>
      <c r="AS55" s="28"/>
      <c r="AT55" s="28"/>
      <c r="AU55" s="28"/>
    </row>
    <row r="56" spans="1:47" ht="30" customHeight="1">
      <c r="A56" s="26"/>
      <c r="B56" s="68" t="s">
        <v>86</v>
      </c>
      <c r="C56" s="29"/>
      <c r="D56" s="29"/>
      <c r="E56" s="29"/>
      <c r="F56" s="29"/>
      <c r="G56" s="29"/>
      <c r="H56" s="29"/>
      <c r="I56" s="29"/>
      <c r="J56" s="29"/>
      <c r="K56" s="29"/>
      <c r="L56" s="29"/>
      <c r="M56" s="29"/>
      <c r="N56" s="29"/>
      <c r="O56" s="29"/>
      <c r="P56" s="29"/>
      <c r="Q56" s="29"/>
      <c r="R56" s="29"/>
      <c r="S56" s="29"/>
      <c r="T56" s="35">
        <f>IF(B56="sim",1,0)</f>
        <v>0</v>
      </c>
      <c r="U56" s="29"/>
      <c r="V56" s="29"/>
      <c r="W56" s="29"/>
      <c r="X56" s="29"/>
      <c r="Y56" s="29"/>
      <c r="Z56" s="29"/>
      <c r="AA56" s="29"/>
      <c r="AB56" s="29"/>
      <c r="AC56" s="29"/>
      <c r="AD56" s="29"/>
      <c r="AE56" s="29"/>
      <c r="AF56" s="29"/>
      <c r="AG56" s="29"/>
      <c r="AH56" s="29"/>
      <c r="AI56" s="29"/>
      <c r="AJ56" s="29"/>
      <c r="AK56" s="28"/>
      <c r="AL56" s="28"/>
      <c r="AM56" s="28"/>
      <c r="AN56" s="28"/>
      <c r="AO56" s="28"/>
      <c r="AP56" s="28"/>
      <c r="AQ56" s="28"/>
      <c r="AR56" s="28"/>
      <c r="AS56" s="28"/>
      <c r="AT56" s="28"/>
      <c r="AU56" s="28"/>
    </row>
    <row r="57" spans="1:47" ht="1.5" customHeight="1">
      <c r="A57" s="26"/>
      <c r="B57" s="40"/>
      <c r="C57" s="29"/>
      <c r="D57" s="29"/>
      <c r="E57" s="29"/>
      <c r="F57" s="29"/>
      <c r="G57" s="29"/>
      <c r="H57" s="29"/>
      <c r="I57" s="29"/>
      <c r="J57" s="29"/>
      <c r="K57" s="29"/>
      <c r="L57" s="29"/>
      <c r="M57" s="29"/>
      <c r="N57" s="29"/>
      <c r="O57" s="29"/>
      <c r="P57" s="29"/>
      <c r="Q57" s="29"/>
      <c r="R57" s="29"/>
      <c r="S57" s="29"/>
      <c r="T57" s="42"/>
      <c r="U57" s="29"/>
      <c r="V57" s="29"/>
      <c r="W57" s="29"/>
      <c r="X57" s="29"/>
      <c r="Y57" s="29"/>
      <c r="Z57" s="29"/>
      <c r="AA57" s="29"/>
      <c r="AB57" s="29"/>
      <c r="AC57" s="29"/>
      <c r="AD57" s="29"/>
      <c r="AE57" s="29"/>
      <c r="AF57" s="29"/>
      <c r="AG57" s="29"/>
      <c r="AH57" s="29"/>
      <c r="AI57" s="29"/>
      <c r="AJ57" s="29"/>
      <c r="AK57" s="28"/>
      <c r="AL57" s="28"/>
      <c r="AM57" s="28"/>
      <c r="AN57" s="28"/>
      <c r="AO57" s="28"/>
      <c r="AP57" s="28"/>
      <c r="AQ57" s="28"/>
      <c r="AR57" s="28"/>
      <c r="AS57" s="28"/>
      <c r="AT57" s="28"/>
      <c r="AU57" s="28"/>
    </row>
    <row r="58" spans="1:47" ht="30" customHeight="1">
      <c r="A58" s="26"/>
      <c r="B58" s="69" t="s">
        <v>87</v>
      </c>
      <c r="C58" s="29"/>
      <c r="D58" s="29"/>
      <c r="E58" s="29"/>
      <c r="F58" s="29"/>
      <c r="G58" s="29"/>
      <c r="H58" s="29"/>
      <c r="I58" s="29"/>
      <c r="J58" s="29"/>
      <c r="K58" s="29"/>
      <c r="L58" s="29"/>
      <c r="M58" s="29"/>
      <c r="N58" s="29"/>
      <c r="O58" s="29"/>
      <c r="P58" s="29"/>
      <c r="Q58" s="29"/>
      <c r="R58" s="29"/>
      <c r="S58" s="29"/>
      <c r="T58" s="35">
        <f>IF(B58="sim",1,0)</f>
        <v>0</v>
      </c>
      <c r="U58" s="29"/>
      <c r="V58" s="29"/>
      <c r="W58" s="29"/>
      <c r="X58" s="29"/>
      <c r="Y58" s="29"/>
      <c r="Z58" s="29"/>
      <c r="AA58" s="29"/>
      <c r="AB58" s="29"/>
      <c r="AC58" s="29"/>
      <c r="AD58" s="29"/>
      <c r="AE58" s="29"/>
      <c r="AF58" s="29"/>
      <c r="AG58" s="29"/>
      <c r="AH58" s="29"/>
      <c r="AI58" s="29"/>
      <c r="AJ58" s="29"/>
      <c r="AK58" s="28"/>
      <c r="AL58" s="28"/>
      <c r="AM58" s="28"/>
      <c r="AN58" s="28"/>
      <c r="AO58" s="28"/>
      <c r="AP58" s="28"/>
      <c r="AQ58" s="28"/>
      <c r="AR58" s="28"/>
      <c r="AS58" s="28"/>
      <c r="AT58" s="28"/>
      <c r="AU58" s="28"/>
    </row>
    <row r="59" spans="1:47" ht="4.5" customHeight="1">
      <c r="A59" s="26"/>
      <c r="B59" s="72"/>
      <c r="C59" s="29"/>
      <c r="D59" s="29"/>
      <c r="E59" s="29"/>
      <c r="F59" s="41"/>
      <c r="G59" s="41"/>
      <c r="H59" s="41"/>
      <c r="I59" s="41"/>
      <c r="J59" s="41"/>
      <c r="K59" s="41"/>
      <c r="L59" s="41"/>
      <c r="M59" s="41"/>
      <c r="N59" s="41"/>
      <c r="O59" s="41"/>
      <c r="P59" s="41"/>
      <c r="Q59" s="41"/>
      <c r="R59" s="41"/>
      <c r="S59" s="41"/>
      <c r="T59" s="29"/>
      <c r="U59" s="29"/>
      <c r="V59" s="29"/>
      <c r="W59" s="29"/>
      <c r="X59" s="29"/>
      <c r="Y59" s="29"/>
      <c r="Z59" s="29"/>
      <c r="AA59" s="29"/>
      <c r="AB59" s="29"/>
      <c r="AC59" s="29"/>
      <c r="AD59" s="29"/>
      <c r="AE59" s="29"/>
      <c r="AF59" s="29"/>
      <c r="AG59" s="29"/>
      <c r="AH59" s="29"/>
      <c r="AI59" s="29"/>
      <c r="AJ59" s="29"/>
      <c r="AK59" s="28"/>
      <c r="AL59" s="28"/>
      <c r="AM59" s="28"/>
      <c r="AN59" s="28"/>
      <c r="AO59" s="28"/>
      <c r="AP59" s="28"/>
      <c r="AQ59" s="28"/>
      <c r="AR59" s="28"/>
      <c r="AS59" s="28"/>
      <c r="AT59" s="28"/>
      <c r="AU59" s="28"/>
    </row>
    <row r="60" spans="1:47" ht="15.75" customHeight="1">
      <c r="A60" s="26"/>
      <c r="B60" s="50"/>
      <c r="C60" s="50"/>
      <c r="D60" s="29"/>
      <c r="E60" s="50"/>
      <c r="F60" s="29"/>
      <c r="G60" s="29"/>
      <c r="H60" s="50"/>
      <c r="I60" s="50"/>
      <c r="J60" s="50"/>
      <c r="K60" s="50"/>
      <c r="L60" s="50"/>
      <c r="M60" s="50"/>
      <c r="N60" s="50"/>
      <c r="O60" s="50"/>
      <c r="P60" s="50"/>
      <c r="Q60" s="50"/>
      <c r="R60" s="51"/>
      <c r="S60" s="51"/>
      <c r="T60" s="50"/>
      <c r="U60" s="29"/>
      <c r="V60" s="29"/>
      <c r="W60" s="29"/>
      <c r="X60" s="29"/>
      <c r="Y60" s="29"/>
      <c r="Z60" s="29"/>
      <c r="AA60" s="29"/>
      <c r="AB60" s="29"/>
      <c r="AC60" s="29"/>
      <c r="AD60" s="29"/>
      <c r="AE60" s="29"/>
      <c r="AF60" s="29"/>
      <c r="AG60" s="29"/>
      <c r="AH60" s="29"/>
      <c r="AI60" s="29"/>
      <c r="AJ60" s="29"/>
      <c r="AK60" s="28"/>
      <c r="AL60" s="28"/>
      <c r="AM60" s="28"/>
      <c r="AN60" s="28"/>
      <c r="AO60" s="28"/>
      <c r="AP60" s="28"/>
      <c r="AQ60" s="28"/>
      <c r="AR60" s="28"/>
      <c r="AS60" s="28"/>
      <c r="AT60" s="28"/>
      <c r="AU60" s="28"/>
    </row>
    <row r="61" spans="1:47" ht="33" customHeight="1">
      <c r="A61" s="26"/>
      <c r="B61" s="73" t="s">
        <v>46</v>
      </c>
      <c r="C61" s="73"/>
      <c r="D61" s="73"/>
      <c r="E61" s="73"/>
      <c r="F61" s="73"/>
      <c r="G61" s="73"/>
      <c r="H61" s="73"/>
      <c r="I61" s="73"/>
      <c r="J61" s="73"/>
      <c r="K61" s="73"/>
      <c r="L61" s="73"/>
      <c r="M61" s="73"/>
      <c r="N61" s="73"/>
      <c r="O61" s="273" t="s">
        <v>88</v>
      </c>
      <c r="P61" s="367"/>
      <c r="Q61" s="367"/>
      <c r="R61" s="367"/>
      <c r="S61" s="367"/>
      <c r="T61" s="70">
        <f>SUM(T57:T60)/10</f>
        <v>0</v>
      </c>
      <c r="U61" s="29"/>
      <c r="V61" s="29"/>
      <c r="W61" s="29"/>
      <c r="X61" s="29"/>
      <c r="Y61" s="29"/>
      <c r="Z61" s="29"/>
      <c r="AA61" s="29"/>
      <c r="AB61" s="29"/>
      <c r="AC61" s="29"/>
      <c r="AD61" s="29"/>
      <c r="AE61" s="29"/>
      <c r="AF61" s="29"/>
      <c r="AG61" s="29"/>
      <c r="AH61" s="29"/>
      <c r="AI61" s="29"/>
      <c r="AJ61" s="29"/>
      <c r="AK61" s="28"/>
      <c r="AL61" s="28"/>
      <c r="AM61" s="28"/>
      <c r="AN61" s="28"/>
      <c r="AO61" s="28"/>
      <c r="AP61" s="28"/>
      <c r="AQ61" s="28"/>
      <c r="AR61" s="28"/>
      <c r="AS61" s="28"/>
      <c r="AT61" s="28"/>
      <c r="AU61" s="28"/>
    </row>
    <row r="62" spans="1:47" ht="15.75" customHeight="1">
      <c r="A62" s="26"/>
      <c r="B62" s="26"/>
      <c r="C62" s="26"/>
      <c r="D62" s="26"/>
      <c r="E62" s="26"/>
      <c r="F62" s="26"/>
      <c r="G62" s="26"/>
      <c r="H62" s="26"/>
      <c r="I62" s="26"/>
      <c r="J62" s="26"/>
      <c r="K62" s="26"/>
      <c r="L62" s="26"/>
      <c r="M62" s="26"/>
      <c r="N62" s="26"/>
      <c r="O62" s="26"/>
      <c r="P62" s="26"/>
      <c r="Q62" s="26"/>
      <c r="R62" s="26"/>
      <c r="S62" s="26"/>
      <c r="T62" s="26"/>
      <c r="U62" s="29"/>
      <c r="V62" s="29"/>
      <c r="W62" s="29"/>
      <c r="X62" s="29"/>
      <c r="Y62" s="29"/>
      <c r="Z62" s="29"/>
      <c r="AA62" s="29"/>
      <c r="AB62" s="29"/>
      <c r="AC62" s="29"/>
      <c r="AD62" s="29"/>
      <c r="AE62" s="29"/>
      <c r="AF62" s="29"/>
      <c r="AG62" s="29"/>
      <c r="AH62" s="29"/>
      <c r="AI62" s="29"/>
      <c r="AJ62" s="29"/>
      <c r="AK62" s="28"/>
      <c r="AL62" s="28"/>
      <c r="AM62" s="28"/>
      <c r="AN62" s="28"/>
      <c r="AO62" s="28"/>
      <c r="AP62" s="28"/>
      <c r="AQ62" s="28"/>
      <c r="AR62" s="28"/>
      <c r="AS62" s="28"/>
      <c r="AT62" s="28"/>
      <c r="AU62" s="28"/>
    </row>
    <row r="63" spans="1:47"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8"/>
      <c r="AL63" s="28"/>
      <c r="AM63" s="28"/>
      <c r="AN63" s="28"/>
      <c r="AO63" s="28"/>
      <c r="AP63" s="28"/>
      <c r="AQ63" s="28"/>
      <c r="AR63" s="28"/>
      <c r="AS63" s="28"/>
      <c r="AT63" s="28"/>
      <c r="AU63" s="28"/>
    </row>
    <row r="64" spans="1:47" ht="15.75" hidden="1"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8"/>
      <c r="AL64" s="28"/>
      <c r="AM64" s="28"/>
      <c r="AN64" s="28"/>
      <c r="AO64" s="28"/>
      <c r="AP64" s="28"/>
      <c r="AQ64" s="28"/>
      <c r="AR64" s="28"/>
      <c r="AS64" s="28"/>
      <c r="AT64" s="28"/>
      <c r="AU64" s="28"/>
    </row>
    <row r="65" spans="1:47" ht="15.75" hidden="1"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8"/>
      <c r="AL65" s="28"/>
      <c r="AM65" s="28"/>
      <c r="AN65" s="28"/>
      <c r="AO65" s="28"/>
      <c r="AP65" s="28"/>
      <c r="AQ65" s="28"/>
      <c r="AR65" s="28"/>
      <c r="AS65" s="28"/>
      <c r="AT65" s="28"/>
      <c r="AU65" s="28"/>
    </row>
    <row r="66" spans="1:47" ht="15.75" hidden="1"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8"/>
      <c r="AL66" s="28"/>
      <c r="AM66" s="28"/>
      <c r="AN66" s="28"/>
      <c r="AO66" s="28"/>
      <c r="AP66" s="28"/>
      <c r="AQ66" s="28"/>
      <c r="AR66" s="28"/>
      <c r="AS66" s="28"/>
      <c r="AT66" s="28"/>
      <c r="AU66" s="28"/>
    </row>
    <row r="67" spans="1:47" ht="15.75" hidden="1"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8"/>
      <c r="AL67" s="28"/>
      <c r="AM67" s="28"/>
      <c r="AN67" s="28"/>
      <c r="AO67" s="28"/>
      <c r="AP67" s="28"/>
      <c r="AQ67" s="28"/>
      <c r="AR67" s="28"/>
      <c r="AS67" s="28"/>
      <c r="AT67" s="28"/>
      <c r="AU67" s="28"/>
    </row>
    <row r="68" spans="1:47" ht="15.75" hidden="1"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8"/>
      <c r="AL68" s="28"/>
      <c r="AM68" s="28"/>
      <c r="AN68" s="28"/>
      <c r="AO68" s="28"/>
      <c r="AP68" s="28"/>
      <c r="AQ68" s="28"/>
      <c r="AR68" s="28"/>
      <c r="AS68" s="28"/>
      <c r="AT68" s="28"/>
      <c r="AU68" s="28"/>
    </row>
    <row r="69" spans="1:47" ht="15.75" hidden="1"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8"/>
      <c r="AL69" s="28"/>
      <c r="AM69" s="28"/>
      <c r="AN69" s="28"/>
      <c r="AO69" s="28"/>
      <c r="AP69" s="28"/>
      <c r="AQ69" s="28"/>
      <c r="AR69" s="28"/>
      <c r="AS69" s="28"/>
      <c r="AT69" s="28"/>
      <c r="AU69" s="28"/>
    </row>
    <row r="70" spans="1:47" ht="15.75" hidden="1"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8"/>
      <c r="AL70" s="28"/>
      <c r="AM70" s="28"/>
      <c r="AN70" s="28"/>
      <c r="AO70" s="28"/>
      <c r="AP70" s="28"/>
      <c r="AQ70" s="28"/>
      <c r="AR70" s="28"/>
      <c r="AS70" s="28"/>
      <c r="AT70" s="28"/>
      <c r="AU70" s="28"/>
    </row>
    <row r="71" spans="1:47" ht="15.75" hidden="1"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8"/>
      <c r="AL71" s="28"/>
      <c r="AM71" s="28"/>
      <c r="AN71" s="28"/>
      <c r="AO71" s="28"/>
      <c r="AP71" s="28"/>
      <c r="AQ71" s="28"/>
      <c r="AR71" s="28"/>
      <c r="AS71" s="28"/>
      <c r="AT71" s="28"/>
      <c r="AU71" s="28"/>
    </row>
    <row r="72" spans="1:47" ht="15.75" hidden="1"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8"/>
      <c r="AL72" s="28"/>
      <c r="AM72" s="28"/>
      <c r="AN72" s="28"/>
      <c r="AO72" s="28"/>
      <c r="AP72" s="28"/>
      <c r="AQ72" s="28"/>
      <c r="AR72" s="28"/>
      <c r="AS72" s="28"/>
      <c r="AT72" s="28"/>
      <c r="AU72" s="28"/>
    </row>
    <row r="73" spans="1:47" ht="15.75" hidden="1"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8"/>
      <c r="AL73" s="28"/>
      <c r="AM73" s="28"/>
      <c r="AN73" s="28"/>
      <c r="AO73" s="28"/>
      <c r="AP73" s="28"/>
      <c r="AQ73" s="28"/>
      <c r="AR73" s="28"/>
      <c r="AS73" s="28"/>
      <c r="AT73" s="28"/>
      <c r="AU73" s="28"/>
    </row>
    <row r="74" spans="1:47" ht="15.75" hidden="1"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8"/>
      <c r="AL74" s="28"/>
      <c r="AM74" s="28"/>
      <c r="AN74" s="28"/>
      <c r="AO74" s="28"/>
      <c r="AP74" s="28"/>
      <c r="AQ74" s="28"/>
      <c r="AR74" s="28"/>
      <c r="AS74" s="28"/>
      <c r="AT74" s="28"/>
      <c r="AU74" s="28"/>
    </row>
    <row r="75" spans="1:47" ht="15.75" hidden="1"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8"/>
      <c r="AL75" s="28"/>
      <c r="AM75" s="28"/>
      <c r="AN75" s="28"/>
      <c r="AO75" s="28"/>
      <c r="AP75" s="28"/>
      <c r="AQ75" s="28"/>
      <c r="AR75" s="28"/>
      <c r="AS75" s="28"/>
      <c r="AT75" s="28"/>
      <c r="AU75" s="28"/>
    </row>
    <row r="76" spans="1:47" ht="15.75" hidden="1"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8"/>
      <c r="AL76" s="28"/>
      <c r="AM76" s="28"/>
      <c r="AN76" s="28"/>
      <c r="AO76" s="28"/>
      <c r="AP76" s="28"/>
      <c r="AQ76" s="28"/>
      <c r="AR76" s="28"/>
      <c r="AS76" s="28"/>
      <c r="AT76" s="28"/>
      <c r="AU76" s="28"/>
    </row>
    <row r="77" spans="1:47" ht="15.75" hidden="1"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8"/>
      <c r="AL77" s="28"/>
      <c r="AM77" s="28"/>
      <c r="AN77" s="28"/>
      <c r="AO77" s="28"/>
      <c r="AP77" s="28"/>
      <c r="AQ77" s="28"/>
      <c r="AR77" s="28"/>
      <c r="AS77" s="28"/>
      <c r="AT77" s="28"/>
      <c r="AU77" s="28"/>
    </row>
    <row r="78" spans="1:47" ht="15.75" hidden="1"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8"/>
      <c r="AL78" s="28"/>
      <c r="AM78" s="28"/>
      <c r="AN78" s="28"/>
      <c r="AO78" s="28"/>
      <c r="AP78" s="28"/>
      <c r="AQ78" s="28"/>
      <c r="AR78" s="28"/>
      <c r="AS78" s="28"/>
      <c r="AT78" s="28"/>
      <c r="AU78" s="28"/>
    </row>
    <row r="79" spans="1:47" ht="15.75" hidden="1"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8"/>
      <c r="AL79" s="28"/>
      <c r="AM79" s="28"/>
      <c r="AN79" s="28"/>
      <c r="AO79" s="28"/>
      <c r="AP79" s="28"/>
      <c r="AQ79" s="28"/>
      <c r="AR79" s="28"/>
      <c r="AS79" s="28"/>
      <c r="AT79" s="28"/>
      <c r="AU79" s="28"/>
    </row>
    <row r="80" spans="1:47" ht="15.75" hidden="1"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8"/>
      <c r="AL80" s="28"/>
      <c r="AM80" s="28"/>
      <c r="AN80" s="28"/>
      <c r="AO80" s="28"/>
      <c r="AP80" s="28"/>
      <c r="AQ80" s="28"/>
      <c r="AR80" s="28"/>
      <c r="AS80" s="28"/>
      <c r="AT80" s="28"/>
      <c r="AU80" s="28"/>
    </row>
    <row r="81" spans="1:47" ht="15.75" hidden="1"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8"/>
      <c r="AL81" s="28"/>
      <c r="AM81" s="28"/>
      <c r="AN81" s="28"/>
      <c r="AO81" s="28"/>
      <c r="AP81" s="28"/>
      <c r="AQ81" s="28"/>
      <c r="AR81" s="28"/>
      <c r="AS81" s="28"/>
      <c r="AT81" s="28"/>
      <c r="AU81" s="28"/>
    </row>
    <row r="82" spans="1:47" ht="15.75" hidden="1"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8"/>
      <c r="AL82" s="28"/>
      <c r="AM82" s="28"/>
      <c r="AN82" s="28"/>
      <c r="AO82" s="28"/>
      <c r="AP82" s="28"/>
      <c r="AQ82" s="28"/>
      <c r="AR82" s="28"/>
      <c r="AS82" s="28"/>
      <c r="AT82" s="28"/>
      <c r="AU82" s="28"/>
    </row>
    <row r="83" spans="1:47" ht="15.75" hidden="1"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8"/>
      <c r="AL83" s="28"/>
      <c r="AM83" s="28"/>
      <c r="AN83" s="28"/>
      <c r="AO83" s="28"/>
      <c r="AP83" s="28"/>
      <c r="AQ83" s="28"/>
      <c r="AR83" s="28"/>
      <c r="AS83" s="28"/>
      <c r="AT83" s="28"/>
      <c r="AU83" s="28"/>
    </row>
    <row r="84" spans="1:47" ht="15.75" hidden="1"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8"/>
      <c r="AL84" s="28"/>
      <c r="AM84" s="28"/>
      <c r="AN84" s="28"/>
      <c r="AO84" s="28"/>
      <c r="AP84" s="28"/>
      <c r="AQ84" s="28"/>
      <c r="AR84" s="28"/>
      <c r="AS84" s="28"/>
      <c r="AT84" s="28"/>
      <c r="AU84" s="28"/>
    </row>
    <row r="85" spans="1:47" ht="15.75" hidden="1"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8"/>
      <c r="AL85" s="28"/>
      <c r="AM85" s="28"/>
      <c r="AN85" s="28"/>
      <c r="AO85" s="28"/>
      <c r="AP85" s="28"/>
      <c r="AQ85" s="28"/>
      <c r="AR85" s="28"/>
      <c r="AS85" s="28"/>
      <c r="AT85" s="28"/>
      <c r="AU85" s="28"/>
    </row>
    <row r="86" spans="1:47" ht="15.75" hidden="1"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8"/>
      <c r="AL86" s="28"/>
      <c r="AM86" s="28"/>
      <c r="AN86" s="28"/>
      <c r="AO86" s="28"/>
      <c r="AP86" s="28"/>
      <c r="AQ86" s="28"/>
      <c r="AR86" s="28"/>
      <c r="AS86" s="28"/>
      <c r="AT86" s="28"/>
      <c r="AU86" s="28"/>
    </row>
    <row r="87" spans="1:47" ht="15.75" hidden="1"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8"/>
      <c r="AL87" s="28"/>
      <c r="AM87" s="28"/>
      <c r="AN87" s="28"/>
      <c r="AO87" s="28"/>
      <c r="AP87" s="28"/>
      <c r="AQ87" s="28"/>
      <c r="AR87" s="28"/>
      <c r="AS87" s="28"/>
      <c r="AT87" s="28"/>
      <c r="AU87" s="28"/>
    </row>
    <row r="88" spans="1:47" ht="15.75" hidden="1"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8"/>
      <c r="AL88" s="28"/>
      <c r="AM88" s="28"/>
      <c r="AN88" s="28"/>
      <c r="AO88" s="28"/>
      <c r="AP88" s="28"/>
      <c r="AQ88" s="28"/>
      <c r="AR88" s="28"/>
      <c r="AS88" s="28"/>
      <c r="AT88" s="28"/>
      <c r="AU88" s="28"/>
    </row>
    <row r="89" spans="1:47" ht="15.75" hidden="1"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8"/>
      <c r="AL89" s="28"/>
      <c r="AM89" s="28"/>
      <c r="AN89" s="28"/>
      <c r="AO89" s="28"/>
      <c r="AP89" s="28"/>
      <c r="AQ89" s="28"/>
      <c r="AR89" s="28"/>
      <c r="AS89" s="28"/>
      <c r="AT89" s="28"/>
      <c r="AU89" s="28"/>
    </row>
    <row r="90" spans="1:47" ht="15.75" hidden="1"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8"/>
      <c r="AL90" s="28"/>
      <c r="AM90" s="28"/>
      <c r="AN90" s="28"/>
      <c r="AO90" s="28"/>
      <c r="AP90" s="28"/>
      <c r="AQ90" s="28"/>
      <c r="AR90" s="28"/>
      <c r="AS90" s="28"/>
      <c r="AT90" s="28"/>
      <c r="AU90" s="28"/>
    </row>
    <row r="91" spans="1:47" ht="15.75" hidden="1"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8"/>
      <c r="AL91" s="28"/>
      <c r="AM91" s="28"/>
      <c r="AN91" s="28"/>
      <c r="AO91" s="28"/>
      <c r="AP91" s="28"/>
      <c r="AQ91" s="28"/>
      <c r="AR91" s="28"/>
      <c r="AS91" s="28"/>
      <c r="AT91" s="28"/>
      <c r="AU91" s="28"/>
    </row>
    <row r="92" spans="1:47" ht="15.75" hidden="1"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8"/>
      <c r="AL92" s="28"/>
      <c r="AM92" s="28"/>
      <c r="AN92" s="28"/>
      <c r="AO92" s="28"/>
      <c r="AP92" s="28"/>
      <c r="AQ92" s="28"/>
      <c r="AR92" s="28"/>
      <c r="AS92" s="28"/>
      <c r="AT92" s="28"/>
      <c r="AU92" s="28"/>
    </row>
    <row r="93" spans="1:47" ht="15.75" hidden="1"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8"/>
      <c r="AL93" s="28"/>
      <c r="AM93" s="28"/>
      <c r="AN93" s="28"/>
      <c r="AO93" s="28"/>
      <c r="AP93" s="28"/>
      <c r="AQ93" s="28"/>
      <c r="AR93" s="28"/>
      <c r="AS93" s="28"/>
      <c r="AT93" s="28"/>
      <c r="AU93" s="28"/>
    </row>
    <row r="94" spans="1:47" ht="15.75" hidden="1"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8"/>
      <c r="AL94" s="28"/>
      <c r="AM94" s="28"/>
      <c r="AN94" s="28"/>
      <c r="AO94" s="28"/>
      <c r="AP94" s="28"/>
      <c r="AQ94" s="28"/>
      <c r="AR94" s="28"/>
      <c r="AS94" s="28"/>
      <c r="AT94" s="28"/>
      <c r="AU94" s="28"/>
    </row>
    <row r="95" spans="1:47" ht="15.75" hidden="1"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8"/>
      <c r="AL95" s="28"/>
      <c r="AM95" s="28"/>
      <c r="AN95" s="28"/>
      <c r="AO95" s="28"/>
      <c r="AP95" s="28"/>
      <c r="AQ95" s="28"/>
      <c r="AR95" s="28"/>
      <c r="AS95" s="28"/>
      <c r="AT95" s="28"/>
      <c r="AU95" s="28"/>
    </row>
    <row r="96" spans="1:47" ht="15.75" hidden="1"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8"/>
      <c r="AL96" s="28"/>
      <c r="AM96" s="28"/>
      <c r="AN96" s="28"/>
      <c r="AO96" s="28"/>
      <c r="AP96" s="28"/>
      <c r="AQ96" s="28"/>
      <c r="AR96" s="28"/>
      <c r="AS96" s="28"/>
      <c r="AT96" s="28"/>
      <c r="AU96" s="28"/>
    </row>
    <row r="97" spans="1:47" ht="15.75" hidden="1"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8"/>
      <c r="AL97" s="28"/>
      <c r="AM97" s="28"/>
      <c r="AN97" s="28"/>
      <c r="AO97" s="28"/>
      <c r="AP97" s="28"/>
      <c r="AQ97" s="28"/>
      <c r="AR97" s="28"/>
      <c r="AS97" s="28"/>
      <c r="AT97" s="28"/>
      <c r="AU97" s="28"/>
    </row>
    <row r="98" spans="1:47" ht="15.75" hidden="1"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8"/>
      <c r="AL98" s="28"/>
      <c r="AM98" s="28"/>
      <c r="AN98" s="28"/>
      <c r="AO98" s="28"/>
      <c r="AP98" s="28"/>
      <c r="AQ98" s="28"/>
      <c r="AR98" s="28"/>
      <c r="AS98" s="28"/>
      <c r="AT98" s="28"/>
      <c r="AU98" s="28"/>
    </row>
    <row r="99" spans="1:47" ht="15.75" hidden="1"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8"/>
      <c r="AL99" s="28"/>
      <c r="AM99" s="28"/>
      <c r="AN99" s="28"/>
      <c r="AO99" s="28"/>
      <c r="AP99" s="28"/>
      <c r="AQ99" s="28"/>
      <c r="AR99" s="28"/>
      <c r="AS99" s="28"/>
      <c r="AT99" s="28"/>
      <c r="AU99" s="28"/>
    </row>
    <row r="100" spans="1:47" ht="15.75" hidden="1"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8"/>
      <c r="AL100" s="28"/>
      <c r="AM100" s="28"/>
      <c r="AN100" s="28"/>
      <c r="AO100" s="28"/>
      <c r="AP100" s="28"/>
      <c r="AQ100" s="28"/>
      <c r="AR100" s="28"/>
      <c r="AS100" s="28"/>
      <c r="AT100" s="28"/>
      <c r="AU100" s="28"/>
    </row>
    <row r="101" spans="1:47" ht="15.75" hidden="1"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8"/>
      <c r="AL101" s="28"/>
      <c r="AM101" s="28"/>
      <c r="AN101" s="28"/>
      <c r="AO101" s="28"/>
      <c r="AP101" s="28"/>
      <c r="AQ101" s="28"/>
      <c r="AR101" s="28"/>
      <c r="AS101" s="28"/>
      <c r="AT101" s="28"/>
      <c r="AU101" s="28"/>
    </row>
    <row r="102" spans="1:47" ht="15.75" hidden="1"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8"/>
      <c r="AL102" s="28"/>
      <c r="AM102" s="28"/>
      <c r="AN102" s="28"/>
      <c r="AO102" s="28"/>
      <c r="AP102" s="28"/>
      <c r="AQ102" s="28"/>
      <c r="AR102" s="28"/>
      <c r="AS102" s="28"/>
      <c r="AT102" s="28"/>
      <c r="AU102" s="28"/>
    </row>
    <row r="103" spans="1:47" ht="15.75" hidden="1"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8"/>
      <c r="AL103" s="28"/>
      <c r="AM103" s="28"/>
      <c r="AN103" s="28"/>
      <c r="AO103" s="28"/>
      <c r="AP103" s="28"/>
      <c r="AQ103" s="28"/>
      <c r="AR103" s="28"/>
      <c r="AS103" s="28"/>
      <c r="AT103" s="28"/>
      <c r="AU103" s="28"/>
    </row>
    <row r="104" spans="1:47" ht="15.75" hidden="1"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8"/>
      <c r="AL104" s="28"/>
      <c r="AM104" s="28"/>
      <c r="AN104" s="28"/>
      <c r="AO104" s="28"/>
      <c r="AP104" s="28"/>
      <c r="AQ104" s="28"/>
      <c r="AR104" s="28"/>
      <c r="AS104" s="28"/>
      <c r="AT104" s="28"/>
      <c r="AU104" s="28"/>
    </row>
    <row r="105" spans="1:47" ht="15.75" hidden="1"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8"/>
      <c r="AL105" s="28"/>
      <c r="AM105" s="28"/>
      <c r="AN105" s="28"/>
      <c r="AO105" s="28"/>
      <c r="AP105" s="28"/>
      <c r="AQ105" s="28"/>
      <c r="AR105" s="28"/>
      <c r="AS105" s="28"/>
      <c r="AT105" s="28"/>
      <c r="AU105" s="28"/>
    </row>
    <row r="106" spans="1:47" ht="15.75" hidden="1"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8"/>
      <c r="AL106" s="28"/>
      <c r="AM106" s="28"/>
      <c r="AN106" s="28"/>
      <c r="AO106" s="28"/>
      <c r="AP106" s="28"/>
      <c r="AQ106" s="28"/>
      <c r="AR106" s="28"/>
      <c r="AS106" s="28"/>
      <c r="AT106" s="28"/>
      <c r="AU106" s="28"/>
    </row>
    <row r="107" spans="1:47" ht="15.75" hidden="1"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8"/>
      <c r="AL107" s="28"/>
      <c r="AM107" s="28"/>
      <c r="AN107" s="28"/>
      <c r="AO107" s="28"/>
      <c r="AP107" s="28"/>
      <c r="AQ107" s="28"/>
      <c r="AR107" s="28"/>
      <c r="AS107" s="28"/>
      <c r="AT107" s="28"/>
      <c r="AU107" s="28"/>
    </row>
    <row r="108" spans="1:47" ht="15.75" hidden="1"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8"/>
      <c r="AL108" s="28"/>
      <c r="AM108" s="28"/>
      <c r="AN108" s="28"/>
      <c r="AO108" s="28"/>
      <c r="AP108" s="28"/>
      <c r="AQ108" s="28"/>
      <c r="AR108" s="28"/>
      <c r="AS108" s="28"/>
      <c r="AT108" s="28"/>
      <c r="AU108" s="28"/>
    </row>
    <row r="109" spans="1:47" ht="15.75" hidden="1"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8"/>
      <c r="AL109" s="28"/>
      <c r="AM109" s="28"/>
      <c r="AN109" s="28"/>
      <c r="AO109" s="28"/>
      <c r="AP109" s="28"/>
      <c r="AQ109" s="28"/>
      <c r="AR109" s="28"/>
      <c r="AS109" s="28"/>
      <c r="AT109" s="28"/>
      <c r="AU109" s="28"/>
    </row>
    <row r="110" spans="1:47" ht="15.75" hidden="1"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8"/>
      <c r="AL110" s="28"/>
      <c r="AM110" s="28"/>
      <c r="AN110" s="28"/>
      <c r="AO110" s="28"/>
      <c r="AP110" s="28"/>
      <c r="AQ110" s="28"/>
      <c r="AR110" s="28"/>
      <c r="AS110" s="28"/>
      <c r="AT110" s="28"/>
      <c r="AU110" s="28"/>
    </row>
    <row r="111" spans="1:47" ht="15.75" hidden="1"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8"/>
      <c r="AL111" s="28"/>
      <c r="AM111" s="28"/>
      <c r="AN111" s="28"/>
      <c r="AO111" s="28"/>
      <c r="AP111" s="28"/>
      <c r="AQ111" s="28"/>
      <c r="AR111" s="28"/>
      <c r="AS111" s="28"/>
      <c r="AT111" s="28"/>
      <c r="AU111" s="28"/>
    </row>
    <row r="112" spans="1:47" ht="15.75" hidden="1"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8"/>
      <c r="AL112" s="28"/>
      <c r="AM112" s="28"/>
      <c r="AN112" s="28"/>
      <c r="AO112" s="28"/>
      <c r="AP112" s="28"/>
      <c r="AQ112" s="28"/>
      <c r="AR112" s="28"/>
      <c r="AS112" s="28"/>
      <c r="AT112" s="28"/>
      <c r="AU112" s="28"/>
    </row>
    <row r="113" spans="1:47" ht="15.75" hidden="1"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8"/>
      <c r="AL113" s="28"/>
      <c r="AM113" s="28"/>
      <c r="AN113" s="28"/>
      <c r="AO113" s="28"/>
      <c r="AP113" s="28"/>
      <c r="AQ113" s="28"/>
      <c r="AR113" s="28"/>
      <c r="AS113" s="28"/>
      <c r="AT113" s="28"/>
      <c r="AU113" s="28"/>
    </row>
    <row r="114" spans="1:47" ht="15.75" hidden="1"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8"/>
      <c r="AL114" s="28"/>
      <c r="AM114" s="28"/>
      <c r="AN114" s="28"/>
      <c r="AO114" s="28"/>
      <c r="AP114" s="28"/>
      <c r="AQ114" s="28"/>
      <c r="AR114" s="28"/>
      <c r="AS114" s="28"/>
      <c r="AT114" s="28"/>
      <c r="AU114" s="28"/>
    </row>
    <row r="115" spans="1:47" ht="15.75" hidden="1"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8"/>
      <c r="AL115" s="28"/>
      <c r="AM115" s="28"/>
      <c r="AN115" s="28"/>
      <c r="AO115" s="28"/>
      <c r="AP115" s="28"/>
      <c r="AQ115" s="28"/>
      <c r="AR115" s="28"/>
      <c r="AS115" s="28"/>
      <c r="AT115" s="28"/>
      <c r="AU115" s="28"/>
    </row>
    <row r="116" spans="1:47" ht="15.75" hidden="1"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8"/>
      <c r="AL116" s="28"/>
      <c r="AM116" s="28"/>
      <c r="AN116" s="28"/>
      <c r="AO116" s="28"/>
      <c r="AP116" s="28"/>
      <c r="AQ116" s="28"/>
      <c r="AR116" s="28"/>
      <c r="AS116" s="28"/>
      <c r="AT116" s="28"/>
      <c r="AU116" s="28"/>
    </row>
    <row r="117" spans="1:47" ht="15.75" hidden="1"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8"/>
      <c r="AL117" s="28"/>
      <c r="AM117" s="28"/>
      <c r="AN117" s="28"/>
      <c r="AO117" s="28"/>
      <c r="AP117" s="28"/>
      <c r="AQ117" s="28"/>
      <c r="AR117" s="28"/>
      <c r="AS117" s="28"/>
      <c r="AT117" s="28"/>
      <c r="AU117" s="28"/>
    </row>
    <row r="118" spans="1:47" ht="15.75" hidden="1"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8"/>
      <c r="AL118" s="28"/>
      <c r="AM118" s="28"/>
      <c r="AN118" s="28"/>
      <c r="AO118" s="28"/>
      <c r="AP118" s="28"/>
      <c r="AQ118" s="28"/>
      <c r="AR118" s="28"/>
      <c r="AS118" s="28"/>
      <c r="AT118" s="28"/>
      <c r="AU118" s="28"/>
    </row>
    <row r="119" spans="1:47" ht="15.75" hidden="1"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8"/>
      <c r="AL119" s="28"/>
      <c r="AM119" s="28"/>
      <c r="AN119" s="28"/>
      <c r="AO119" s="28"/>
      <c r="AP119" s="28"/>
      <c r="AQ119" s="28"/>
      <c r="AR119" s="28"/>
      <c r="AS119" s="28"/>
      <c r="AT119" s="28"/>
      <c r="AU119" s="28"/>
    </row>
    <row r="120" spans="1:47" ht="15.75" hidden="1"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8"/>
      <c r="AL120" s="28"/>
      <c r="AM120" s="28"/>
      <c r="AN120" s="28"/>
      <c r="AO120" s="28"/>
      <c r="AP120" s="28"/>
      <c r="AQ120" s="28"/>
      <c r="AR120" s="28"/>
      <c r="AS120" s="28"/>
      <c r="AT120" s="28"/>
      <c r="AU120" s="28"/>
    </row>
    <row r="121" spans="1:47" ht="15.75" hidden="1"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8"/>
      <c r="AL121" s="28"/>
      <c r="AM121" s="28"/>
      <c r="AN121" s="28"/>
      <c r="AO121" s="28"/>
      <c r="AP121" s="28"/>
      <c r="AQ121" s="28"/>
      <c r="AR121" s="28"/>
      <c r="AS121" s="28"/>
      <c r="AT121" s="28"/>
      <c r="AU121" s="28"/>
    </row>
    <row r="122" spans="1:47" ht="15.75" hidden="1"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8"/>
      <c r="AL122" s="28"/>
      <c r="AM122" s="28"/>
      <c r="AN122" s="28"/>
      <c r="AO122" s="28"/>
      <c r="AP122" s="28"/>
      <c r="AQ122" s="28"/>
      <c r="AR122" s="28"/>
      <c r="AS122" s="28"/>
      <c r="AT122" s="28"/>
      <c r="AU122" s="28"/>
    </row>
    <row r="123" spans="1:47" ht="15.75" hidden="1"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8"/>
      <c r="AL123" s="28"/>
      <c r="AM123" s="28"/>
      <c r="AN123" s="28"/>
      <c r="AO123" s="28"/>
      <c r="AP123" s="28"/>
      <c r="AQ123" s="28"/>
      <c r="AR123" s="28"/>
      <c r="AS123" s="28"/>
      <c r="AT123" s="28"/>
      <c r="AU123" s="28"/>
    </row>
    <row r="124" spans="1:47" ht="15.75" hidden="1"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8"/>
      <c r="AL124" s="28"/>
      <c r="AM124" s="28"/>
      <c r="AN124" s="28"/>
      <c r="AO124" s="28"/>
      <c r="AP124" s="28"/>
      <c r="AQ124" s="28"/>
      <c r="AR124" s="28"/>
      <c r="AS124" s="28"/>
      <c r="AT124" s="28"/>
      <c r="AU124" s="28"/>
    </row>
    <row r="125" spans="1:47" ht="15.75" hidden="1"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8"/>
      <c r="AL125" s="28"/>
      <c r="AM125" s="28"/>
      <c r="AN125" s="28"/>
      <c r="AO125" s="28"/>
      <c r="AP125" s="28"/>
      <c r="AQ125" s="28"/>
      <c r="AR125" s="28"/>
      <c r="AS125" s="28"/>
      <c r="AT125" s="28"/>
      <c r="AU125" s="28"/>
    </row>
    <row r="126" spans="1:47" ht="15.75" hidden="1"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8"/>
      <c r="AL126" s="28"/>
      <c r="AM126" s="28"/>
      <c r="AN126" s="28"/>
      <c r="AO126" s="28"/>
      <c r="AP126" s="28"/>
      <c r="AQ126" s="28"/>
      <c r="AR126" s="28"/>
      <c r="AS126" s="28"/>
      <c r="AT126" s="28"/>
      <c r="AU126" s="28"/>
    </row>
    <row r="127" spans="1:47" ht="15.75" hidden="1"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8"/>
      <c r="AL127" s="28"/>
      <c r="AM127" s="28"/>
      <c r="AN127" s="28"/>
      <c r="AO127" s="28"/>
      <c r="AP127" s="28"/>
      <c r="AQ127" s="28"/>
      <c r="AR127" s="28"/>
      <c r="AS127" s="28"/>
      <c r="AT127" s="28"/>
      <c r="AU127" s="28"/>
    </row>
    <row r="128" spans="1:47" ht="15.75" hidden="1"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8"/>
      <c r="AL128" s="28"/>
      <c r="AM128" s="28"/>
      <c r="AN128" s="28"/>
      <c r="AO128" s="28"/>
      <c r="AP128" s="28"/>
      <c r="AQ128" s="28"/>
      <c r="AR128" s="28"/>
      <c r="AS128" s="28"/>
      <c r="AT128" s="28"/>
      <c r="AU128" s="28"/>
    </row>
    <row r="129" spans="1:47" ht="15.75" hidden="1"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8"/>
      <c r="AL129" s="28"/>
      <c r="AM129" s="28"/>
      <c r="AN129" s="28"/>
      <c r="AO129" s="28"/>
      <c r="AP129" s="28"/>
      <c r="AQ129" s="28"/>
      <c r="AR129" s="28"/>
      <c r="AS129" s="28"/>
      <c r="AT129" s="28"/>
      <c r="AU129" s="28"/>
    </row>
    <row r="130" spans="1:47" ht="15.75" hidden="1"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8"/>
      <c r="AL130" s="28"/>
      <c r="AM130" s="28"/>
      <c r="AN130" s="28"/>
      <c r="AO130" s="28"/>
      <c r="AP130" s="28"/>
      <c r="AQ130" s="28"/>
      <c r="AR130" s="28"/>
      <c r="AS130" s="28"/>
      <c r="AT130" s="28"/>
      <c r="AU130" s="28"/>
    </row>
    <row r="131" spans="1:47" ht="15.75" hidden="1"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8"/>
      <c r="AL131" s="28"/>
      <c r="AM131" s="28"/>
      <c r="AN131" s="28"/>
      <c r="AO131" s="28"/>
      <c r="AP131" s="28"/>
      <c r="AQ131" s="28"/>
      <c r="AR131" s="28"/>
      <c r="AS131" s="28"/>
      <c r="AT131" s="28"/>
      <c r="AU131" s="28"/>
    </row>
    <row r="132" spans="1:47" ht="15.75" hidden="1"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8"/>
      <c r="AL132" s="28"/>
      <c r="AM132" s="28"/>
      <c r="AN132" s="28"/>
      <c r="AO132" s="28"/>
      <c r="AP132" s="28"/>
      <c r="AQ132" s="28"/>
      <c r="AR132" s="28"/>
      <c r="AS132" s="28"/>
      <c r="AT132" s="28"/>
      <c r="AU132" s="28"/>
    </row>
    <row r="133" spans="1:47" ht="15.75" hidden="1"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8"/>
      <c r="AL133" s="28"/>
      <c r="AM133" s="28"/>
      <c r="AN133" s="28"/>
      <c r="AO133" s="28"/>
      <c r="AP133" s="28"/>
      <c r="AQ133" s="28"/>
      <c r="AR133" s="28"/>
      <c r="AS133" s="28"/>
      <c r="AT133" s="28"/>
      <c r="AU133" s="28"/>
    </row>
    <row r="134" spans="1:47" ht="15.75" hidden="1"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8"/>
      <c r="AL134" s="28"/>
      <c r="AM134" s="28"/>
      <c r="AN134" s="28"/>
      <c r="AO134" s="28"/>
      <c r="AP134" s="28"/>
      <c r="AQ134" s="28"/>
      <c r="AR134" s="28"/>
      <c r="AS134" s="28"/>
      <c r="AT134" s="28"/>
      <c r="AU134" s="28"/>
    </row>
    <row r="135" spans="1:47" ht="15.75" hidden="1"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8"/>
      <c r="AL135" s="28"/>
      <c r="AM135" s="28"/>
      <c r="AN135" s="28"/>
      <c r="AO135" s="28"/>
      <c r="AP135" s="28"/>
      <c r="AQ135" s="28"/>
      <c r="AR135" s="28"/>
      <c r="AS135" s="28"/>
      <c r="AT135" s="28"/>
      <c r="AU135" s="28"/>
    </row>
    <row r="136" spans="1:47" ht="15.75" hidden="1"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8"/>
      <c r="AL136" s="28"/>
      <c r="AM136" s="28"/>
      <c r="AN136" s="28"/>
      <c r="AO136" s="28"/>
      <c r="AP136" s="28"/>
      <c r="AQ136" s="28"/>
      <c r="AR136" s="28"/>
      <c r="AS136" s="28"/>
      <c r="AT136" s="28"/>
      <c r="AU136" s="28"/>
    </row>
    <row r="137" spans="1:47" ht="15.75" hidden="1"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8"/>
      <c r="AL137" s="28"/>
      <c r="AM137" s="28"/>
      <c r="AN137" s="28"/>
      <c r="AO137" s="28"/>
      <c r="AP137" s="28"/>
      <c r="AQ137" s="28"/>
      <c r="AR137" s="28"/>
      <c r="AS137" s="28"/>
      <c r="AT137" s="28"/>
      <c r="AU137" s="28"/>
    </row>
    <row r="138" spans="1:47" ht="15.75" hidden="1"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8"/>
      <c r="AL138" s="28"/>
      <c r="AM138" s="28"/>
      <c r="AN138" s="28"/>
      <c r="AO138" s="28"/>
      <c r="AP138" s="28"/>
      <c r="AQ138" s="28"/>
      <c r="AR138" s="28"/>
      <c r="AS138" s="28"/>
      <c r="AT138" s="28"/>
      <c r="AU138" s="28"/>
    </row>
    <row r="139" spans="1:47" ht="15.75" hidden="1"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8"/>
      <c r="AL139" s="28"/>
      <c r="AM139" s="28"/>
      <c r="AN139" s="28"/>
      <c r="AO139" s="28"/>
      <c r="AP139" s="28"/>
      <c r="AQ139" s="28"/>
      <c r="AR139" s="28"/>
      <c r="AS139" s="28"/>
      <c r="AT139" s="28"/>
      <c r="AU139" s="28"/>
    </row>
    <row r="140" spans="1:47" ht="15.75" hidden="1"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8"/>
      <c r="AL140" s="28"/>
      <c r="AM140" s="28"/>
      <c r="AN140" s="28"/>
      <c r="AO140" s="28"/>
      <c r="AP140" s="28"/>
      <c r="AQ140" s="28"/>
      <c r="AR140" s="28"/>
      <c r="AS140" s="28"/>
      <c r="AT140" s="28"/>
      <c r="AU140" s="28"/>
    </row>
    <row r="141" spans="1:47" ht="15.75" hidden="1"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8"/>
      <c r="AL141" s="28"/>
      <c r="AM141" s="28"/>
      <c r="AN141" s="28"/>
      <c r="AO141" s="28"/>
      <c r="AP141" s="28"/>
      <c r="AQ141" s="28"/>
      <c r="AR141" s="28"/>
      <c r="AS141" s="28"/>
      <c r="AT141" s="28"/>
      <c r="AU141" s="28"/>
    </row>
    <row r="142" spans="1:47" ht="15.75" hidden="1"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8"/>
      <c r="AL142" s="28"/>
      <c r="AM142" s="28"/>
      <c r="AN142" s="28"/>
      <c r="AO142" s="28"/>
      <c r="AP142" s="28"/>
      <c r="AQ142" s="28"/>
      <c r="AR142" s="28"/>
      <c r="AS142" s="28"/>
      <c r="AT142" s="28"/>
      <c r="AU142" s="28"/>
    </row>
    <row r="143" spans="1:47" ht="15.75" hidden="1"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8"/>
      <c r="AL143" s="28"/>
      <c r="AM143" s="28"/>
      <c r="AN143" s="28"/>
      <c r="AO143" s="28"/>
      <c r="AP143" s="28"/>
      <c r="AQ143" s="28"/>
      <c r="AR143" s="28"/>
      <c r="AS143" s="28"/>
      <c r="AT143" s="28"/>
      <c r="AU143" s="28"/>
    </row>
    <row r="144" spans="1:47" ht="15.75" hidden="1"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8"/>
      <c r="AL144" s="28"/>
      <c r="AM144" s="28"/>
      <c r="AN144" s="28"/>
      <c r="AO144" s="28"/>
      <c r="AP144" s="28"/>
      <c r="AQ144" s="28"/>
      <c r="AR144" s="28"/>
      <c r="AS144" s="28"/>
      <c r="AT144" s="28"/>
      <c r="AU144" s="28"/>
    </row>
    <row r="145" spans="1:47" ht="15.75" hidden="1"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8"/>
      <c r="AL145" s="28"/>
      <c r="AM145" s="28"/>
      <c r="AN145" s="28"/>
      <c r="AO145" s="28"/>
      <c r="AP145" s="28"/>
      <c r="AQ145" s="28"/>
      <c r="AR145" s="28"/>
      <c r="AS145" s="28"/>
      <c r="AT145" s="28"/>
      <c r="AU145" s="28"/>
    </row>
    <row r="146" spans="1:47" ht="15.75" hidden="1"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8"/>
      <c r="AL146" s="28"/>
      <c r="AM146" s="28"/>
      <c r="AN146" s="28"/>
      <c r="AO146" s="28"/>
      <c r="AP146" s="28"/>
      <c r="AQ146" s="28"/>
      <c r="AR146" s="28"/>
      <c r="AS146" s="28"/>
      <c r="AT146" s="28"/>
      <c r="AU146" s="28"/>
    </row>
    <row r="147" spans="1:47" ht="15.75" hidden="1"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8"/>
      <c r="AL147" s="28"/>
      <c r="AM147" s="28"/>
      <c r="AN147" s="28"/>
      <c r="AO147" s="28"/>
      <c r="AP147" s="28"/>
      <c r="AQ147" s="28"/>
      <c r="AR147" s="28"/>
      <c r="AS147" s="28"/>
      <c r="AT147" s="28"/>
      <c r="AU147" s="28"/>
    </row>
    <row r="148" spans="1:47" ht="15.75" hidden="1"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8"/>
      <c r="AL148" s="28"/>
      <c r="AM148" s="28"/>
      <c r="AN148" s="28"/>
      <c r="AO148" s="28"/>
      <c r="AP148" s="28"/>
      <c r="AQ148" s="28"/>
      <c r="AR148" s="28"/>
      <c r="AS148" s="28"/>
      <c r="AT148" s="28"/>
      <c r="AU148" s="28"/>
    </row>
    <row r="149" spans="1:47" ht="15.75" hidden="1"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8"/>
      <c r="AL149" s="28"/>
      <c r="AM149" s="28"/>
      <c r="AN149" s="28"/>
      <c r="AO149" s="28"/>
      <c r="AP149" s="28"/>
      <c r="AQ149" s="28"/>
      <c r="AR149" s="28"/>
      <c r="AS149" s="28"/>
      <c r="AT149" s="28"/>
      <c r="AU149" s="28"/>
    </row>
    <row r="150" spans="1:47" ht="15.75" hidden="1"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8"/>
      <c r="AL150" s="28"/>
      <c r="AM150" s="28"/>
      <c r="AN150" s="28"/>
      <c r="AO150" s="28"/>
      <c r="AP150" s="28"/>
      <c r="AQ150" s="28"/>
      <c r="AR150" s="28"/>
      <c r="AS150" s="28"/>
      <c r="AT150" s="28"/>
      <c r="AU150" s="28"/>
    </row>
    <row r="151" spans="1:47" ht="15.75" hidden="1"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8"/>
      <c r="AL151" s="28"/>
      <c r="AM151" s="28"/>
      <c r="AN151" s="28"/>
      <c r="AO151" s="28"/>
      <c r="AP151" s="28"/>
      <c r="AQ151" s="28"/>
      <c r="AR151" s="28"/>
      <c r="AS151" s="28"/>
      <c r="AT151" s="28"/>
      <c r="AU151" s="28"/>
    </row>
    <row r="152" spans="1:47" ht="15.75" hidden="1"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8"/>
      <c r="AL152" s="28"/>
      <c r="AM152" s="28"/>
      <c r="AN152" s="28"/>
      <c r="AO152" s="28"/>
      <c r="AP152" s="28"/>
      <c r="AQ152" s="28"/>
      <c r="AR152" s="28"/>
      <c r="AS152" s="28"/>
      <c r="AT152" s="28"/>
      <c r="AU152" s="28"/>
    </row>
    <row r="153" spans="1:47" ht="15.75" hidden="1"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8"/>
      <c r="AL153" s="28"/>
      <c r="AM153" s="28"/>
      <c r="AN153" s="28"/>
      <c r="AO153" s="28"/>
      <c r="AP153" s="28"/>
      <c r="AQ153" s="28"/>
      <c r="AR153" s="28"/>
      <c r="AS153" s="28"/>
      <c r="AT153" s="28"/>
      <c r="AU153" s="28"/>
    </row>
    <row r="154" spans="1:47" ht="15.75" hidden="1"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8"/>
      <c r="AL154" s="28"/>
      <c r="AM154" s="28"/>
      <c r="AN154" s="28"/>
      <c r="AO154" s="28"/>
      <c r="AP154" s="28"/>
      <c r="AQ154" s="28"/>
      <c r="AR154" s="28"/>
      <c r="AS154" s="28"/>
      <c r="AT154" s="28"/>
      <c r="AU154" s="28"/>
    </row>
    <row r="155" spans="1:47" ht="15.75" hidden="1"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8"/>
      <c r="AL155" s="28"/>
      <c r="AM155" s="28"/>
      <c r="AN155" s="28"/>
      <c r="AO155" s="28"/>
      <c r="AP155" s="28"/>
      <c r="AQ155" s="28"/>
      <c r="AR155" s="28"/>
      <c r="AS155" s="28"/>
      <c r="AT155" s="28"/>
      <c r="AU155" s="28"/>
    </row>
    <row r="156" spans="1:47" ht="15.75" hidden="1"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8"/>
      <c r="AL156" s="28"/>
      <c r="AM156" s="28"/>
      <c r="AN156" s="28"/>
      <c r="AO156" s="28"/>
      <c r="AP156" s="28"/>
      <c r="AQ156" s="28"/>
      <c r="AR156" s="28"/>
      <c r="AS156" s="28"/>
      <c r="AT156" s="28"/>
      <c r="AU156" s="28"/>
    </row>
    <row r="157" spans="1:47" ht="15.75" hidden="1"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8"/>
      <c r="AL157" s="28"/>
      <c r="AM157" s="28"/>
      <c r="AN157" s="28"/>
      <c r="AO157" s="28"/>
      <c r="AP157" s="28"/>
      <c r="AQ157" s="28"/>
      <c r="AR157" s="28"/>
      <c r="AS157" s="28"/>
      <c r="AT157" s="28"/>
      <c r="AU157" s="28"/>
    </row>
    <row r="158" spans="1:47" ht="15.75" hidden="1"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8"/>
      <c r="AL158" s="28"/>
      <c r="AM158" s="28"/>
      <c r="AN158" s="28"/>
      <c r="AO158" s="28"/>
      <c r="AP158" s="28"/>
      <c r="AQ158" s="28"/>
      <c r="AR158" s="28"/>
      <c r="AS158" s="28"/>
      <c r="AT158" s="28"/>
      <c r="AU158" s="28"/>
    </row>
    <row r="159" spans="1:47" ht="15.75" hidden="1"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8"/>
      <c r="AL159" s="28"/>
      <c r="AM159" s="28"/>
      <c r="AN159" s="28"/>
      <c r="AO159" s="28"/>
      <c r="AP159" s="28"/>
      <c r="AQ159" s="28"/>
      <c r="AR159" s="28"/>
      <c r="AS159" s="28"/>
      <c r="AT159" s="28"/>
      <c r="AU159" s="28"/>
    </row>
    <row r="160" spans="1:47" ht="15.75" hidden="1"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8"/>
      <c r="AL160" s="28"/>
      <c r="AM160" s="28"/>
      <c r="AN160" s="28"/>
      <c r="AO160" s="28"/>
      <c r="AP160" s="28"/>
      <c r="AQ160" s="28"/>
      <c r="AR160" s="28"/>
      <c r="AS160" s="28"/>
      <c r="AT160" s="28"/>
      <c r="AU160" s="28"/>
    </row>
    <row r="161" spans="1:47" ht="15.75" hidden="1"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8"/>
      <c r="AL161" s="28"/>
      <c r="AM161" s="28"/>
      <c r="AN161" s="28"/>
      <c r="AO161" s="28"/>
      <c r="AP161" s="28"/>
      <c r="AQ161" s="28"/>
      <c r="AR161" s="28"/>
      <c r="AS161" s="28"/>
      <c r="AT161" s="28"/>
      <c r="AU161" s="28"/>
    </row>
    <row r="162" spans="1:47" ht="15.75" hidden="1"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8"/>
      <c r="AL162" s="28"/>
      <c r="AM162" s="28"/>
      <c r="AN162" s="28"/>
      <c r="AO162" s="28"/>
      <c r="AP162" s="28"/>
      <c r="AQ162" s="28"/>
      <c r="AR162" s="28"/>
      <c r="AS162" s="28"/>
      <c r="AT162" s="28"/>
      <c r="AU162" s="28"/>
    </row>
    <row r="163" spans="1:47" ht="15.75" hidden="1"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8"/>
      <c r="AL163" s="28"/>
      <c r="AM163" s="28"/>
      <c r="AN163" s="28"/>
      <c r="AO163" s="28"/>
      <c r="AP163" s="28"/>
      <c r="AQ163" s="28"/>
      <c r="AR163" s="28"/>
      <c r="AS163" s="28"/>
      <c r="AT163" s="28"/>
      <c r="AU163" s="28"/>
    </row>
    <row r="164" spans="1:47" ht="15.75" hidden="1"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8"/>
      <c r="AL164" s="28"/>
      <c r="AM164" s="28"/>
      <c r="AN164" s="28"/>
      <c r="AO164" s="28"/>
      <c r="AP164" s="28"/>
      <c r="AQ164" s="28"/>
      <c r="AR164" s="28"/>
      <c r="AS164" s="28"/>
      <c r="AT164" s="28"/>
      <c r="AU164" s="28"/>
    </row>
    <row r="165" spans="1:47" ht="15.75" hidden="1"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8"/>
      <c r="AL165" s="28"/>
      <c r="AM165" s="28"/>
      <c r="AN165" s="28"/>
      <c r="AO165" s="28"/>
      <c r="AP165" s="28"/>
      <c r="AQ165" s="28"/>
      <c r="AR165" s="28"/>
      <c r="AS165" s="28"/>
      <c r="AT165" s="28"/>
      <c r="AU165" s="28"/>
    </row>
    <row r="166" spans="1:47" ht="15.75" hidden="1"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8"/>
      <c r="AL166" s="28"/>
      <c r="AM166" s="28"/>
      <c r="AN166" s="28"/>
      <c r="AO166" s="28"/>
      <c r="AP166" s="28"/>
      <c r="AQ166" s="28"/>
      <c r="AR166" s="28"/>
      <c r="AS166" s="28"/>
      <c r="AT166" s="28"/>
      <c r="AU166" s="28"/>
    </row>
    <row r="167" spans="1:47" ht="15.75" hidden="1"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8"/>
      <c r="AL167" s="28"/>
      <c r="AM167" s="28"/>
      <c r="AN167" s="28"/>
      <c r="AO167" s="28"/>
      <c r="AP167" s="28"/>
      <c r="AQ167" s="28"/>
      <c r="AR167" s="28"/>
      <c r="AS167" s="28"/>
      <c r="AT167" s="28"/>
      <c r="AU167" s="28"/>
    </row>
    <row r="168" spans="1:47" ht="15.75" hidden="1"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8"/>
      <c r="AL168" s="28"/>
      <c r="AM168" s="28"/>
      <c r="AN168" s="28"/>
      <c r="AO168" s="28"/>
      <c r="AP168" s="28"/>
      <c r="AQ168" s="28"/>
      <c r="AR168" s="28"/>
      <c r="AS168" s="28"/>
      <c r="AT168" s="28"/>
      <c r="AU168" s="28"/>
    </row>
    <row r="169" spans="1:47" ht="15.75" hidden="1"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8"/>
      <c r="AL169" s="28"/>
      <c r="AM169" s="28"/>
      <c r="AN169" s="28"/>
      <c r="AO169" s="28"/>
      <c r="AP169" s="28"/>
      <c r="AQ169" s="28"/>
      <c r="AR169" s="28"/>
      <c r="AS169" s="28"/>
      <c r="AT169" s="28"/>
      <c r="AU169" s="28"/>
    </row>
    <row r="170" spans="1:47" ht="15.75" hidden="1"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8"/>
      <c r="AL170" s="28"/>
      <c r="AM170" s="28"/>
      <c r="AN170" s="28"/>
      <c r="AO170" s="28"/>
      <c r="AP170" s="28"/>
      <c r="AQ170" s="28"/>
      <c r="AR170" s="28"/>
      <c r="AS170" s="28"/>
      <c r="AT170" s="28"/>
      <c r="AU170" s="28"/>
    </row>
    <row r="171" spans="1:47" ht="15.75" hidden="1"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8"/>
      <c r="AL171" s="28"/>
      <c r="AM171" s="28"/>
      <c r="AN171" s="28"/>
      <c r="AO171" s="28"/>
      <c r="AP171" s="28"/>
      <c r="AQ171" s="28"/>
      <c r="AR171" s="28"/>
      <c r="AS171" s="28"/>
      <c r="AT171" s="28"/>
      <c r="AU171" s="28"/>
    </row>
    <row r="172" spans="1:47" ht="15.75" hidden="1"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8"/>
      <c r="AL172" s="28"/>
      <c r="AM172" s="28"/>
      <c r="AN172" s="28"/>
      <c r="AO172" s="28"/>
      <c r="AP172" s="28"/>
      <c r="AQ172" s="28"/>
      <c r="AR172" s="28"/>
      <c r="AS172" s="28"/>
      <c r="AT172" s="28"/>
      <c r="AU172" s="28"/>
    </row>
    <row r="173" spans="1:47" ht="15.75" hidden="1"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8"/>
      <c r="AL173" s="28"/>
      <c r="AM173" s="28"/>
      <c r="AN173" s="28"/>
      <c r="AO173" s="28"/>
      <c r="AP173" s="28"/>
      <c r="AQ173" s="28"/>
      <c r="AR173" s="28"/>
      <c r="AS173" s="28"/>
      <c r="AT173" s="28"/>
      <c r="AU173" s="28"/>
    </row>
    <row r="174" spans="1:47" ht="15.75" hidden="1"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8"/>
      <c r="AL174" s="28"/>
      <c r="AM174" s="28"/>
      <c r="AN174" s="28"/>
      <c r="AO174" s="28"/>
      <c r="AP174" s="28"/>
      <c r="AQ174" s="28"/>
      <c r="AR174" s="28"/>
      <c r="AS174" s="28"/>
      <c r="AT174" s="28"/>
      <c r="AU174" s="28"/>
    </row>
    <row r="175" spans="1:47" ht="15.75" hidden="1"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8"/>
      <c r="AL175" s="28"/>
      <c r="AM175" s="28"/>
      <c r="AN175" s="28"/>
      <c r="AO175" s="28"/>
      <c r="AP175" s="28"/>
      <c r="AQ175" s="28"/>
      <c r="AR175" s="28"/>
      <c r="AS175" s="28"/>
      <c r="AT175" s="28"/>
      <c r="AU175" s="28"/>
    </row>
    <row r="176" spans="1:47" ht="15.75" hidden="1"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8"/>
      <c r="AL176" s="28"/>
      <c r="AM176" s="28"/>
      <c r="AN176" s="28"/>
      <c r="AO176" s="28"/>
      <c r="AP176" s="28"/>
      <c r="AQ176" s="28"/>
      <c r="AR176" s="28"/>
      <c r="AS176" s="28"/>
      <c r="AT176" s="28"/>
      <c r="AU176" s="28"/>
    </row>
    <row r="177" spans="1:47" ht="15.75" hidden="1"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8"/>
      <c r="AL177" s="28"/>
      <c r="AM177" s="28"/>
      <c r="AN177" s="28"/>
      <c r="AO177" s="28"/>
      <c r="AP177" s="28"/>
      <c r="AQ177" s="28"/>
      <c r="AR177" s="28"/>
      <c r="AS177" s="28"/>
      <c r="AT177" s="28"/>
      <c r="AU177" s="28"/>
    </row>
    <row r="178" spans="1:47" ht="15.75" hidden="1"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8"/>
      <c r="AL178" s="28"/>
      <c r="AM178" s="28"/>
      <c r="AN178" s="28"/>
      <c r="AO178" s="28"/>
      <c r="AP178" s="28"/>
      <c r="AQ178" s="28"/>
      <c r="AR178" s="28"/>
      <c r="AS178" s="28"/>
      <c r="AT178" s="28"/>
      <c r="AU178" s="28"/>
    </row>
    <row r="179" spans="1:47" ht="15.75" hidden="1"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8"/>
      <c r="AL179" s="28"/>
      <c r="AM179" s="28"/>
      <c r="AN179" s="28"/>
      <c r="AO179" s="28"/>
      <c r="AP179" s="28"/>
      <c r="AQ179" s="28"/>
      <c r="AR179" s="28"/>
      <c r="AS179" s="28"/>
      <c r="AT179" s="28"/>
      <c r="AU179" s="28"/>
    </row>
    <row r="180" spans="1:47" ht="15.75" hidden="1"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8"/>
      <c r="AL180" s="28"/>
      <c r="AM180" s="28"/>
      <c r="AN180" s="28"/>
      <c r="AO180" s="28"/>
      <c r="AP180" s="28"/>
      <c r="AQ180" s="28"/>
      <c r="AR180" s="28"/>
      <c r="AS180" s="28"/>
      <c r="AT180" s="28"/>
      <c r="AU180" s="28"/>
    </row>
    <row r="181" spans="1:47" ht="15.75" hidden="1"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8"/>
      <c r="AL181" s="28"/>
      <c r="AM181" s="28"/>
      <c r="AN181" s="28"/>
      <c r="AO181" s="28"/>
      <c r="AP181" s="28"/>
      <c r="AQ181" s="28"/>
      <c r="AR181" s="28"/>
      <c r="AS181" s="28"/>
      <c r="AT181" s="28"/>
      <c r="AU181" s="28"/>
    </row>
    <row r="182" spans="1:47" ht="15.75" hidden="1"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8"/>
      <c r="AL182" s="28"/>
      <c r="AM182" s="28"/>
      <c r="AN182" s="28"/>
      <c r="AO182" s="28"/>
      <c r="AP182" s="28"/>
      <c r="AQ182" s="28"/>
      <c r="AR182" s="28"/>
      <c r="AS182" s="28"/>
      <c r="AT182" s="28"/>
      <c r="AU182" s="28"/>
    </row>
    <row r="183" spans="1:47" ht="15.75" hidden="1"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8"/>
      <c r="AL183" s="28"/>
      <c r="AM183" s="28"/>
      <c r="AN183" s="28"/>
      <c r="AO183" s="28"/>
      <c r="AP183" s="28"/>
      <c r="AQ183" s="28"/>
      <c r="AR183" s="28"/>
      <c r="AS183" s="28"/>
      <c r="AT183" s="28"/>
      <c r="AU183" s="28"/>
    </row>
    <row r="184" spans="1:47" ht="15.75" hidden="1"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8"/>
      <c r="AL184" s="28"/>
      <c r="AM184" s="28"/>
      <c r="AN184" s="28"/>
      <c r="AO184" s="28"/>
      <c r="AP184" s="28"/>
      <c r="AQ184" s="28"/>
      <c r="AR184" s="28"/>
      <c r="AS184" s="28"/>
      <c r="AT184" s="28"/>
      <c r="AU184" s="28"/>
    </row>
    <row r="185" spans="1:47" ht="15.75" hidden="1"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8"/>
      <c r="AL185" s="28"/>
      <c r="AM185" s="28"/>
      <c r="AN185" s="28"/>
      <c r="AO185" s="28"/>
      <c r="AP185" s="28"/>
      <c r="AQ185" s="28"/>
      <c r="AR185" s="28"/>
      <c r="AS185" s="28"/>
      <c r="AT185" s="28"/>
      <c r="AU185" s="28"/>
    </row>
    <row r="186" spans="1:47" ht="15.75" hidden="1"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8"/>
      <c r="AL186" s="28"/>
      <c r="AM186" s="28"/>
      <c r="AN186" s="28"/>
      <c r="AO186" s="28"/>
      <c r="AP186" s="28"/>
      <c r="AQ186" s="28"/>
      <c r="AR186" s="28"/>
      <c r="AS186" s="28"/>
      <c r="AT186" s="28"/>
      <c r="AU186" s="28"/>
    </row>
    <row r="187" spans="1:47" ht="15.75" hidden="1"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8"/>
      <c r="AL187" s="28"/>
      <c r="AM187" s="28"/>
      <c r="AN187" s="28"/>
      <c r="AO187" s="28"/>
      <c r="AP187" s="28"/>
      <c r="AQ187" s="28"/>
      <c r="AR187" s="28"/>
      <c r="AS187" s="28"/>
      <c r="AT187" s="28"/>
      <c r="AU187" s="28"/>
    </row>
    <row r="188" spans="1:47" ht="15.75" hidden="1"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8"/>
      <c r="AL188" s="28"/>
      <c r="AM188" s="28"/>
      <c r="AN188" s="28"/>
      <c r="AO188" s="28"/>
      <c r="AP188" s="28"/>
      <c r="AQ188" s="28"/>
      <c r="AR188" s="28"/>
      <c r="AS188" s="28"/>
      <c r="AT188" s="28"/>
      <c r="AU188" s="28"/>
    </row>
    <row r="189" spans="1:47" ht="15.75" hidden="1"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8"/>
      <c r="AL189" s="28"/>
      <c r="AM189" s="28"/>
      <c r="AN189" s="28"/>
      <c r="AO189" s="28"/>
      <c r="AP189" s="28"/>
      <c r="AQ189" s="28"/>
      <c r="AR189" s="28"/>
      <c r="AS189" s="28"/>
      <c r="AT189" s="28"/>
      <c r="AU189" s="28"/>
    </row>
    <row r="190" spans="1:47" ht="15.75" hidden="1"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8"/>
      <c r="AL190" s="28"/>
      <c r="AM190" s="28"/>
      <c r="AN190" s="28"/>
      <c r="AO190" s="28"/>
      <c r="AP190" s="28"/>
      <c r="AQ190" s="28"/>
      <c r="AR190" s="28"/>
      <c r="AS190" s="28"/>
      <c r="AT190" s="28"/>
      <c r="AU190" s="28"/>
    </row>
    <row r="191" spans="1:47" ht="15.75" hidden="1"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8"/>
      <c r="AL191" s="28"/>
      <c r="AM191" s="28"/>
      <c r="AN191" s="28"/>
      <c r="AO191" s="28"/>
      <c r="AP191" s="28"/>
      <c r="AQ191" s="28"/>
      <c r="AR191" s="28"/>
      <c r="AS191" s="28"/>
      <c r="AT191" s="28"/>
      <c r="AU191" s="28"/>
    </row>
    <row r="192" spans="1:47" ht="15.75" hidden="1"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8"/>
      <c r="AL192" s="28"/>
      <c r="AM192" s="28"/>
      <c r="AN192" s="28"/>
      <c r="AO192" s="28"/>
      <c r="AP192" s="28"/>
      <c r="AQ192" s="28"/>
      <c r="AR192" s="28"/>
      <c r="AS192" s="28"/>
      <c r="AT192" s="28"/>
      <c r="AU192" s="28"/>
    </row>
    <row r="193" spans="1:47" ht="15.75" hidden="1"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8"/>
      <c r="AL193" s="28"/>
      <c r="AM193" s="28"/>
      <c r="AN193" s="28"/>
      <c r="AO193" s="28"/>
      <c r="AP193" s="28"/>
      <c r="AQ193" s="28"/>
      <c r="AR193" s="28"/>
      <c r="AS193" s="28"/>
      <c r="AT193" s="28"/>
      <c r="AU193" s="28"/>
    </row>
    <row r="194" spans="1:47" ht="15.75" hidden="1"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8"/>
      <c r="AL194" s="28"/>
      <c r="AM194" s="28"/>
      <c r="AN194" s="28"/>
      <c r="AO194" s="28"/>
      <c r="AP194" s="28"/>
      <c r="AQ194" s="28"/>
      <c r="AR194" s="28"/>
      <c r="AS194" s="28"/>
      <c r="AT194" s="28"/>
      <c r="AU194" s="28"/>
    </row>
    <row r="195" spans="1:47" ht="15.75" hidden="1"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8"/>
      <c r="AL195" s="28"/>
      <c r="AM195" s="28"/>
      <c r="AN195" s="28"/>
      <c r="AO195" s="28"/>
      <c r="AP195" s="28"/>
      <c r="AQ195" s="28"/>
      <c r="AR195" s="28"/>
      <c r="AS195" s="28"/>
      <c r="AT195" s="28"/>
      <c r="AU195" s="28"/>
    </row>
    <row r="196" spans="1:47" ht="15.75" hidden="1"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8"/>
      <c r="AL196" s="28"/>
      <c r="AM196" s="28"/>
      <c r="AN196" s="28"/>
      <c r="AO196" s="28"/>
      <c r="AP196" s="28"/>
      <c r="AQ196" s="28"/>
      <c r="AR196" s="28"/>
      <c r="AS196" s="28"/>
      <c r="AT196" s="28"/>
      <c r="AU196" s="28"/>
    </row>
    <row r="197" spans="1:47" ht="15.75" hidden="1"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8"/>
      <c r="AL197" s="28"/>
      <c r="AM197" s="28"/>
      <c r="AN197" s="28"/>
      <c r="AO197" s="28"/>
      <c r="AP197" s="28"/>
      <c r="AQ197" s="28"/>
      <c r="AR197" s="28"/>
      <c r="AS197" s="28"/>
      <c r="AT197" s="28"/>
      <c r="AU197" s="28"/>
    </row>
    <row r="198" spans="1:47" ht="15.75" hidden="1"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8"/>
      <c r="AL198" s="28"/>
      <c r="AM198" s="28"/>
      <c r="AN198" s="28"/>
      <c r="AO198" s="28"/>
      <c r="AP198" s="28"/>
      <c r="AQ198" s="28"/>
      <c r="AR198" s="28"/>
      <c r="AS198" s="28"/>
      <c r="AT198" s="28"/>
      <c r="AU198" s="28"/>
    </row>
    <row r="199" spans="1:47" ht="15.75" hidden="1"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8"/>
      <c r="AL199" s="28"/>
      <c r="AM199" s="28"/>
      <c r="AN199" s="28"/>
      <c r="AO199" s="28"/>
      <c r="AP199" s="28"/>
      <c r="AQ199" s="28"/>
      <c r="AR199" s="28"/>
      <c r="AS199" s="28"/>
      <c r="AT199" s="28"/>
      <c r="AU199" s="28"/>
    </row>
    <row r="200" spans="1:47" ht="15.75" hidden="1"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8"/>
      <c r="AL200" s="28"/>
      <c r="AM200" s="28"/>
      <c r="AN200" s="28"/>
      <c r="AO200" s="28"/>
      <c r="AP200" s="28"/>
      <c r="AQ200" s="28"/>
      <c r="AR200" s="28"/>
      <c r="AS200" s="28"/>
      <c r="AT200" s="28"/>
      <c r="AU200" s="28"/>
    </row>
    <row r="201" spans="1:47" ht="15.75" hidden="1"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8"/>
      <c r="AL201" s="28"/>
      <c r="AM201" s="28"/>
      <c r="AN201" s="28"/>
      <c r="AO201" s="28"/>
      <c r="AP201" s="28"/>
      <c r="AQ201" s="28"/>
      <c r="AR201" s="28"/>
      <c r="AS201" s="28"/>
      <c r="AT201" s="28"/>
      <c r="AU201" s="28"/>
    </row>
    <row r="202" spans="1:47" ht="15.75" hidden="1"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8"/>
      <c r="AL202" s="28"/>
      <c r="AM202" s="28"/>
      <c r="AN202" s="28"/>
      <c r="AO202" s="28"/>
      <c r="AP202" s="28"/>
      <c r="AQ202" s="28"/>
      <c r="AR202" s="28"/>
      <c r="AS202" s="28"/>
      <c r="AT202" s="28"/>
      <c r="AU202" s="28"/>
    </row>
    <row r="203" spans="1:47" ht="15.75" hidden="1"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8"/>
      <c r="AL203" s="28"/>
      <c r="AM203" s="28"/>
      <c r="AN203" s="28"/>
      <c r="AO203" s="28"/>
      <c r="AP203" s="28"/>
      <c r="AQ203" s="28"/>
      <c r="AR203" s="28"/>
      <c r="AS203" s="28"/>
      <c r="AT203" s="28"/>
      <c r="AU203" s="28"/>
    </row>
    <row r="204" spans="1:47" ht="15.75" hidden="1"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8"/>
      <c r="AL204" s="28"/>
      <c r="AM204" s="28"/>
      <c r="AN204" s="28"/>
      <c r="AO204" s="28"/>
      <c r="AP204" s="28"/>
      <c r="AQ204" s="28"/>
      <c r="AR204" s="28"/>
      <c r="AS204" s="28"/>
      <c r="AT204" s="28"/>
      <c r="AU204" s="28"/>
    </row>
    <row r="205" spans="1:47" ht="15.75" hidden="1"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8"/>
      <c r="AL205" s="28"/>
      <c r="AM205" s="28"/>
      <c r="AN205" s="28"/>
      <c r="AO205" s="28"/>
      <c r="AP205" s="28"/>
      <c r="AQ205" s="28"/>
      <c r="AR205" s="28"/>
      <c r="AS205" s="28"/>
      <c r="AT205" s="28"/>
      <c r="AU205" s="28"/>
    </row>
    <row r="206" spans="1:47" ht="15.75" hidden="1"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8"/>
      <c r="AL206" s="28"/>
      <c r="AM206" s="28"/>
      <c r="AN206" s="28"/>
      <c r="AO206" s="28"/>
      <c r="AP206" s="28"/>
      <c r="AQ206" s="28"/>
      <c r="AR206" s="28"/>
      <c r="AS206" s="28"/>
      <c r="AT206" s="28"/>
      <c r="AU206" s="28"/>
    </row>
    <row r="207" spans="1:47" ht="15.75" hidden="1"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8"/>
      <c r="AL207" s="28"/>
      <c r="AM207" s="28"/>
      <c r="AN207" s="28"/>
      <c r="AO207" s="28"/>
      <c r="AP207" s="28"/>
      <c r="AQ207" s="28"/>
      <c r="AR207" s="28"/>
      <c r="AS207" s="28"/>
      <c r="AT207" s="28"/>
      <c r="AU207" s="28"/>
    </row>
    <row r="208" spans="1:47" ht="15.75" hidden="1"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8"/>
      <c r="AL208" s="28"/>
      <c r="AM208" s="28"/>
      <c r="AN208" s="28"/>
      <c r="AO208" s="28"/>
      <c r="AP208" s="28"/>
      <c r="AQ208" s="28"/>
      <c r="AR208" s="28"/>
      <c r="AS208" s="28"/>
      <c r="AT208" s="28"/>
      <c r="AU208" s="28"/>
    </row>
    <row r="209" spans="1:47" ht="15.75" hidden="1"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8"/>
      <c r="AL209" s="28"/>
      <c r="AM209" s="28"/>
      <c r="AN209" s="28"/>
      <c r="AO209" s="28"/>
      <c r="AP209" s="28"/>
      <c r="AQ209" s="28"/>
      <c r="AR209" s="28"/>
      <c r="AS209" s="28"/>
      <c r="AT209" s="28"/>
      <c r="AU209" s="28"/>
    </row>
    <row r="210" spans="1:47" ht="15.75" hidden="1"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8"/>
      <c r="AL210" s="28"/>
      <c r="AM210" s="28"/>
      <c r="AN210" s="28"/>
      <c r="AO210" s="28"/>
      <c r="AP210" s="28"/>
      <c r="AQ210" s="28"/>
      <c r="AR210" s="28"/>
      <c r="AS210" s="28"/>
      <c r="AT210" s="28"/>
      <c r="AU210" s="28"/>
    </row>
    <row r="211" spans="1:47" ht="15.75" hidden="1"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8"/>
      <c r="AL211" s="28"/>
      <c r="AM211" s="28"/>
      <c r="AN211" s="28"/>
      <c r="AO211" s="28"/>
      <c r="AP211" s="28"/>
      <c r="AQ211" s="28"/>
      <c r="AR211" s="28"/>
      <c r="AS211" s="28"/>
      <c r="AT211" s="28"/>
      <c r="AU211" s="28"/>
    </row>
    <row r="212" spans="1:47" ht="15.75" hidden="1"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8"/>
      <c r="AL212" s="28"/>
      <c r="AM212" s="28"/>
      <c r="AN212" s="28"/>
      <c r="AO212" s="28"/>
      <c r="AP212" s="28"/>
      <c r="AQ212" s="28"/>
      <c r="AR212" s="28"/>
      <c r="AS212" s="28"/>
      <c r="AT212" s="28"/>
      <c r="AU212" s="28"/>
    </row>
    <row r="213" spans="1:47" ht="15.75" hidden="1"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8"/>
      <c r="AL213" s="28"/>
      <c r="AM213" s="28"/>
      <c r="AN213" s="28"/>
      <c r="AO213" s="28"/>
      <c r="AP213" s="28"/>
      <c r="AQ213" s="28"/>
      <c r="AR213" s="28"/>
      <c r="AS213" s="28"/>
      <c r="AT213" s="28"/>
      <c r="AU213" s="28"/>
    </row>
    <row r="214" spans="1:47" ht="15.75" hidden="1"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8"/>
      <c r="AL214" s="28"/>
      <c r="AM214" s="28"/>
      <c r="AN214" s="28"/>
      <c r="AO214" s="28"/>
      <c r="AP214" s="28"/>
      <c r="AQ214" s="28"/>
      <c r="AR214" s="28"/>
      <c r="AS214" s="28"/>
      <c r="AT214" s="28"/>
      <c r="AU214" s="28"/>
    </row>
    <row r="215" spans="1:47" ht="15.75" hidden="1"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8"/>
      <c r="AL215" s="28"/>
      <c r="AM215" s="28"/>
      <c r="AN215" s="28"/>
      <c r="AO215" s="28"/>
      <c r="AP215" s="28"/>
      <c r="AQ215" s="28"/>
      <c r="AR215" s="28"/>
      <c r="AS215" s="28"/>
      <c r="AT215" s="28"/>
      <c r="AU215" s="28"/>
    </row>
    <row r="216" spans="1:47" ht="15.75" hidden="1"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8"/>
      <c r="AL216" s="28"/>
      <c r="AM216" s="28"/>
      <c r="AN216" s="28"/>
      <c r="AO216" s="28"/>
      <c r="AP216" s="28"/>
      <c r="AQ216" s="28"/>
      <c r="AR216" s="28"/>
      <c r="AS216" s="28"/>
      <c r="AT216" s="28"/>
      <c r="AU216" s="28"/>
    </row>
    <row r="217" spans="1:47" ht="15.75" hidden="1"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8"/>
      <c r="AL217" s="28"/>
      <c r="AM217" s="28"/>
      <c r="AN217" s="28"/>
      <c r="AO217" s="28"/>
      <c r="AP217" s="28"/>
      <c r="AQ217" s="28"/>
      <c r="AR217" s="28"/>
      <c r="AS217" s="28"/>
      <c r="AT217" s="28"/>
      <c r="AU217" s="28"/>
    </row>
    <row r="218" spans="1:47" ht="15.75" hidden="1"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8"/>
      <c r="AL218" s="28"/>
      <c r="AM218" s="28"/>
      <c r="AN218" s="28"/>
      <c r="AO218" s="28"/>
      <c r="AP218" s="28"/>
      <c r="AQ218" s="28"/>
      <c r="AR218" s="28"/>
      <c r="AS218" s="28"/>
      <c r="AT218" s="28"/>
      <c r="AU218" s="28"/>
    </row>
    <row r="219" spans="1:47" ht="15.75" hidden="1"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8"/>
      <c r="AL219" s="28"/>
      <c r="AM219" s="28"/>
      <c r="AN219" s="28"/>
      <c r="AO219" s="28"/>
      <c r="AP219" s="28"/>
      <c r="AQ219" s="28"/>
      <c r="AR219" s="28"/>
      <c r="AS219" s="28"/>
      <c r="AT219" s="28"/>
      <c r="AU219" s="28"/>
    </row>
    <row r="220" spans="1:47" ht="15.75" hidden="1"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8"/>
      <c r="AL220" s="28"/>
      <c r="AM220" s="28"/>
      <c r="AN220" s="28"/>
      <c r="AO220" s="28"/>
      <c r="AP220" s="28"/>
      <c r="AQ220" s="28"/>
      <c r="AR220" s="28"/>
      <c r="AS220" s="28"/>
      <c r="AT220" s="28"/>
      <c r="AU220" s="28"/>
    </row>
    <row r="221" spans="1:47" ht="15.75" hidden="1"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8"/>
      <c r="AL221" s="28"/>
      <c r="AM221" s="28"/>
      <c r="AN221" s="28"/>
      <c r="AO221" s="28"/>
      <c r="AP221" s="28"/>
      <c r="AQ221" s="28"/>
      <c r="AR221" s="28"/>
      <c r="AS221" s="28"/>
      <c r="AT221" s="28"/>
      <c r="AU221" s="28"/>
    </row>
    <row r="222" spans="1:47" ht="15.75" hidden="1"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8"/>
      <c r="AL222" s="28"/>
      <c r="AM222" s="28"/>
      <c r="AN222" s="28"/>
      <c r="AO222" s="28"/>
      <c r="AP222" s="28"/>
      <c r="AQ222" s="28"/>
      <c r="AR222" s="28"/>
      <c r="AS222" s="28"/>
      <c r="AT222" s="28"/>
      <c r="AU222" s="28"/>
    </row>
    <row r="223" spans="1:47" ht="15.75" hidden="1"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8"/>
      <c r="AL223" s="28"/>
      <c r="AM223" s="28"/>
      <c r="AN223" s="28"/>
      <c r="AO223" s="28"/>
      <c r="AP223" s="28"/>
      <c r="AQ223" s="28"/>
      <c r="AR223" s="28"/>
      <c r="AS223" s="28"/>
      <c r="AT223" s="28"/>
      <c r="AU223" s="28"/>
    </row>
    <row r="224" spans="1:47" ht="15.75" hidden="1"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8"/>
      <c r="AL224" s="28"/>
      <c r="AM224" s="28"/>
      <c r="AN224" s="28"/>
      <c r="AO224" s="28"/>
      <c r="AP224" s="28"/>
      <c r="AQ224" s="28"/>
      <c r="AR224" s="28"/>
      <c r="AS224" s="28"/>
      <c r="AT224" s="28"/>
      <c r="AU224" s="28"/>
    </row>
    <row r="225" spans="1:47" ht="15.75" hidden="1"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8"/>
      <c r="AL225" s="28"/>
      <c r="AM225" s="28"/>
      <c r="AN225" s="28"/>
      <c r="AO225" s="28"/>
      <c r="AP225" s="28"/>
      <c r="AQ225" s="28"/>
      <c r="AR225" s="28"/>
      <c r="AS225" s="28"/>
      <c r="AT225" s="28"/>
      <c r="AU225" s="28"/>
    </row>
    <row r="226" spans="1:47" ht="15.75" hidden="1"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8"/>
      <c r="AL226" s="28"/>
      <c r="AM226" s="28"/>
      <c r="AN226" s="28"/>
      <c r="AO226" s="28"/>
      <c r="AP226" s="28"/>
      <c r="AQ226" s="28"/>
      <c r="AR226" s="28"/>
      <c r="AS226" s="28"/>
      <c r="AT226" s="28"/>
      <c r="AU226" s="28"/>
    </row>
    <row r="227" spans="1:47" ht="15.75" hidden="1"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8"/>
      <c r="AL227" s="28"/>
      <c r="AM227" s="28"/>
      <c r="AN227" s="28"/>
      <c r="AO227" s="28"/>
      <c r="AP227" s="28"/>
      <c r="AQ227" s="28"/>
      <c r="AR227" s="28"/>
      <c r="AS227" s="28"/>
      <c r="AT227" s="28"/>
      <c r="AU227" s="28"/>
    </row>
    <row r="228" spans="1:47" ht="15.75" hidden="1"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8"/>
      <c r="AL228" s="28"/>
      <c r="AM228" s="28"/>
      <c r="AN228" s="28"/>
      <c r="AO228" s="28"/>
      <c r="AP228" s="28"/>
      <c r="AQ228" s="28"/>
      <c r="AR228" s="28"/>
      <c r="AS228" s="28"/>
      <c r="AT228" s="28"/>
      <c r="AU228" s="28"/>
    </row>
    <row r="229" spans="1:47" ht="15.75" hidden="1"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8"/>
      <c r="AL229" s="28"/>
      <c r="AM229" s="28"/>
      <c r="AN229" s="28"/>
      <c r="AO229" s="28"/>
      <c r="AP229" s="28"/>
      <c r="AQ229" s="28"/>
      <c r="AR229" s="28"/>
      <c r="AS229" s="28"/>
      <c r="AT229" s="28"/>
      <c r="AU229" s="28"/>
    </row>
    <row r="230" spans="1:47" ht="15.75" hidden="1"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8"/>
      <c r="AL230" s="28"/>
      <c r="AM230" s="28"/>
      <c r="AN230" s="28"/>
      <c r="AO230" s="28"/>
      <c r="AP230" s="28"/>
      <c r="AQ230" s="28"/>
      <c r="AR230" s="28"/>
      <c r="AS230" s="28"/>
      <c r="AT230" s="28"/>
      <c r="AU230" s="28"/>
    </row>
    <row r="231" spans="1:47" ht="15.75" hidden="1"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8"/>
      <c r="AL231" s="28"/>
      <c r="AM231" s="28"/>
      <c r="AN231" s="28"/>
      <c r="AO231" s="28"/>
      <c r="AP231" s="28"/>
      <c r="AQ231" s="28"/>
      <c r="AR231" s="28"/>
      <c r="AS231" s="28"/>
      <c r="AT231" s="28"/>
      <c r="AU231" s="28"/>
    </row>
    <row r="232" spans="1:47" ht="15.75" hidden="1"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8"/>
      <c r="AL232" s="28"/>
      <c r="AM232" s="28"/>
      <c r="AN232" s="28"/>
      <c r="AO232" s="28"/>
      <c r="AP232" s="28"/>
      <c r="AQ232" s="28"/>
      <c r="AR232" s="28"/>
      <c r="AS232" s="28"/>
      <c r="AT232" s="28"/>
      <c r="AU232" s="28"/>
    </row>
    <row r="233" spans="1:47" ht="15.75" hidden="1"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8"/>
      <c r="AL233" s="28"/>
      <c r="AM233" s="28"/>
      <c r="AN233" s="28"/>
      <c r="AO233" s="28"/>
      <c r="AP233" s="28"/>
      <c r="AQ233" s="28"/>
      <c r="AR233" s="28"/>
      <c r="AS233" s="28"/>
      <c r="AT233" s="28"/>
      <c r="AU233" s="28"/>
    </row>
    <row r="234" spans="1:47" ht="15.75" hidden="1"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row>
    <row r="235" spans="1:47" ht="15.75" hidden="1"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row>
    <row r="236" spans="1:47" ht="15.75" hidden="1"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row>
    <row r="237" spans="1:47" ht="15.75" hidden="1"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row>
    <row r="238" spans="1:47" ht="15.75" hidden="1"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row>
    <row r="239" spans="1:47" ht="15.75" hidden="1"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row>
    <row r="240" spans="1:47" ht="15.75" hidden="1"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row>
    <row r="241" spans="1:36" ht="15.75" hidden="1"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row>
    <row r="242" spans="1:36" ht="15.75" hidden="1"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row>
    <row r="243" spans="1:36" ht="15.75" hidden="1"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row>
    <row r="244" spans="1:36" ht="15.75" hidden="1"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row>
    <row r="245" spans="1:36" ht="15.75" hidden="1"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row>
    <row r="246" spans="1:36" ht="15.75" hidden="1"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row>
    <row r="247" spans="1:36" ht="15.75" hidden="1"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row>
    <row r="248" spans="1:36" ht="15.75" hidden="1"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row>
    <row r="249" spans="1:36" ht="15.75" hidden="1"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row>
    <row r="250" spans="1:36" ht="15.75" hidden="1"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row>
    <row r="251" spans="1:36" ht="15.75" hidden="1"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row>
    <row r="252" spans="1:36" ht="15.75" hidden="1"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row>
    <row r="253" spans="1:36" ht="15.75" hidden="1"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row>
    <row r="254" spans="1:36" ht="15.75" hidden="1"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row>
    <row r="255" spans="1:36" ht="15.75" hidden="1"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row>
    <row r="256" spans="1:36" ht="15.75" hidden="1"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row>
    <row r="257" spans="1:36" ht="15.75" hidden="1"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row>
    <row r="258" spans="1:36" ht="15.75" hidden="1"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row>
    <row r="259" spans="1:36" ht="15.75" hidden="1"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row>
    <row r="260" spans="1:36" ht="15.75" hidden="1"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row>
    <row r="261" spans="1:36" ht="15.75" hidden="1"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row>
    <row r="262" spans="1:36" ht="15.75" hidden="1"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row>
    <row r="263" spans="1:36" ht="15.75" hidden="1"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row>
    <row r="264" spans="1:36" ht="15.75" hidden="1"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row>
    <row r="265" spans="1:36" ht="15.75" hidden="1"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row>
    <row r="266" spans="1:36" ht="15.75" hidden="1"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row>
    <row r="267" spans="1:36" ht="15.75" hidden="1"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row>
    <row r="268" spans="1:36" ht="15.75" hidden="1"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row>
    <row r="269" spans="1:36" ht="15.75" hidden="1"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row>
    <row r="270" spans="1:36" ht="15.75" hidden="1"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row>
    <row r="271" spans="1:36" ht="15.75" hidden="1"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row>
    <row r="272" spans="1:36" ht="15.75" hidden="1"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row>
    <row r="273" spans="1:36" ht="15.75" hidden="1"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row>
    <row r="274" spans="1:36" ht="15.75" hidden="1"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row>
    <row r="275" spans="1:36" ht="15.75" hidden="1"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row>
    <row r="276" spans="1:36" ht="15.75" hidden="1"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row>
    <row r="277" spans="1:36" ht="15.75" hidden="1"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row>
    <row r="278" spans="1:36" ht="15.75" hidden="1"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row>
    <row r="279" spans="1:36" ht="15.75" hidden="1"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row>
    <row r="280" spans="1:36" ht="15.75" hidden="1"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row>
    <row r="281" spans="1:36" ht="15.75" hidden="1"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row>
    <row r="282" spans="1:36" ht="15.75" hidden="1"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row>
    <row r="283" spans="1:36" ht="15.75" hidden="1"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row>
    <row r="284" spans="1:36" ht="15.75" hidden="1"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row>
    <row r="285" spans="1:36" ht="15.75" hidden="1"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row>
    <row r="286" spans="1:36" ht="15.75" hidden="1"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row>
    <row r="287" spans="1:36" ht="15.75" hidden="1"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row>
    <row r="288" spans="1:36" ht="15.75" hidden="1"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row>
    <row r="289" spans="1:36" ht="15.75" hidden="1"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row>
    <row r="290" spans="1:36" ht="15.75" hidden="1"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row>
    <row r="291" spans="1:36" ht="15.75" hidden="1"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row>
    <row r="292" spans="1:36" ht="15.75" hidden="1"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row>
    <row r="293" spans="1:36" ht="15.75" hidden="1"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row>
    <row r="294" spans="1:36" ht="15.75" hidden="1"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row>
    <row r="295" spans="1:36" ht="15.75" hidden="1"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row>
    <row r="296" spans="1:36" ht="15.75" hidden="1"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row>
    <row r="297" spans="1:36" ht="15.75" hidden="1"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row>
    <row r="298" spans="1:36" ht="15.75" hidden="1"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row>
    <row r="299" spans="1:36" ht="15.75" hidden="1"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row>
    <row r="300" spans="1:36" ht="15.75" hidden="1"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row>
    <row r="301" spans="1:36" ht="15.75" hidden="1"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row>
    <row r="302" spans="1:36" ht="15.75" hidden="1"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row>
    <row r="303" spans="1:36" ht="15.75" hidden="1"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row>
    <row r="304" spans="1:36" ht="15.75" hidden="1"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row>
    <row r="305" spans="1:36" ht="15.75" hidden="1"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row>
    <row r="306" spans="1:36" ht="15.75" hidden="1"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row>
    <row r="307" spans="1:36" ht="15.75" hidden="1"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row>
    <row r="308" spans="1:36" ht="15.75" hidden="1"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row>
    <row r="309" spans="1:36" ht="15.75" hidden="1"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row>
    <row r="310" spans="1:36" ht="15.75" hidden="1"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row>
    <row r="311" spans="1:36" ht="15.75" hidden="1"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row>
    <row r="312" spans="1:36" ht="15.75" hidden="1"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row>
    <row r="313" spans="1:36" ht="15.75" hidden="1"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row>
    <row r="314" spans="1:36" ht="15.75" hidden="1"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row>
    <row r="315" spans="1:36" ht="15.75" hidden="1"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row>
    <row r="316" spans="1:36" ht="15.75" hidden="1"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row>
    <row r="317" spans="1:36" ht="15.75" hidden="1"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row>
    <row r="318" spans="1:36" ht="15.75" hidden="1"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row>
    <row r="319" spans="1:36" ht="15.75" hidden="1"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row>
    <row r="320" spans="1:36" ht="15.75" hidden="1"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row>
    <row r="321" spans="1:36" ht="15.75" hidden="1"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row>
    <row r="322" spans="1:36" ht="15.75" hidden="1"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row>
    <row r="323" spans="1:36" ht="15.75" hidden="1"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row>
    <row r="324" spans="1:36" ht="15.75" hidden="1"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row>
    <row r="325" spans="1:36" ht="15.75" hidden="1"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row>
    <row r="326" spans="1:36" ht="15.75" hidden="1"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row>
    <row r="327" spans="1:36" ht="15.75" hidden="1"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row>
    <row r="328" spans="1:36" ht="15.75" hidden="1"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row>
    <row r="329" spans="1:36" ht="15.75" hidden="1"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row>
    <row r="330" spans="1:36" ht="15.75" hidden="1"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row>
    <row r="331" spans="1:36" ht="15.75" hidden="1"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row>
    <row r="332" spans="1:36" ht="15.75" hidden="1"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row>
    <row r="333" spans="1:36" ht="15.75" hidden="1"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row>
    <row r="334" spans="1:36" ht="15.75" hidden="1"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row>
    <row r="335" spans="1:36" ht="15.75" hidden="1"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row>
    <row r="336" spans="1:36" ht="15.75" hidden="1"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row>
    <row r="337" spans="1:36" ht="15.75" hidden="1"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row>
    <row r="338" spans="1:36" ht="15.75" hidden="1"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row>
    <row r="339" spans="1:36" ht="15.75" hidden="1"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row>
    <row r="340" spans="1:36" ht="15.75" hidden="1"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row>
    <row r="341" spans="1:36" ht="15.75" hidden="1"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row>
    <row r="342" spans="1:36" ht="15.75" hidden="1"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row>
    <row r="343" spans="1:36" ht="15.75" hidden="1"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row>
    <row r="344" spans="1:36" ht="15.75" hidden="1"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row>
    <row r="345" spans="1:36" ht="15.75" hidden="1"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row>
    <row r="346" spans="1:36" ht="15.75" hidden="1"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row>
    <row r="347" spans="1:36" ht="15.75" hidden="1"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row>
    <row r="348" spans="1:36" ht="15.75" hidden="1"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row>
    <row r="349" spans="1:36" ht="15.75" hidden="1"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row>
    <row r="350" spans="1:36" ht="15.75" hidden="1"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row>
    <row r="351" spans="1:36" ht="15.75" hidden="1"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row>
    <row r="352" spans="1:36" ht="15.75" hidden="1"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row>
    <row r="353" spans="1:36" ht="15.75" hidden="1"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row>
    <row r="354" spans="1:36" ht="15.75" hidden="1"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row>
    <row r="355" spans="1:36" ht="15.75" hidden="1"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row>
    <row r="356" spans="1:36" ht="15.75" hidden="1"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row>
    <row r="357" spans="1:36" ht="15.75" hidden="1"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row>
    <row r="358" spans="1:36" ht="15.75" hidden="1"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row>
    <row r="359" spans="1:36" ht="15.75" hidden="1"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row>
    <row r="360" spans="1:36" ht="15.75" hidden="1"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row>
    <row r="361" spans="1:36" ht="15.75" hidden="1"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row>
    <row r="362" spans="1:36" ht="15.75" hidden="1"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row>
    <row r="363" spans="1:36" ht="15.75" hidden="1"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row>
    <row r="364" spans="1:36" ht="15.75" hidden="1"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row>
    <row r="365" spans="1:36" ht="15.75" hidden="1"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row>
    <row r="366" spans="1:36" ht="15.75" hidden="1"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row>
    <row r="367" spans="1:36" ht="15.75" hidden="1"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row>
    <row r="368" spans="1:36" ht="15.75" hidden="1"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row>
    <row r="369" spans="1:36" ht="15.75" hidden="1"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row>
    <row r="370" spans="1:36" ht="15.75" hidden="1"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row>
    <row r="371" spans="1:36" ht="15.75" hidden="1"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row>
    <row r="372" spans="1:36" ht="15.75" hidden="1"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row>
    <row r="373" spans="1:36" ht="15.75" hidden="1"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row>
    <row r="374" spans="1:36" ht="15.75" hidden="1"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row>
    <row r="375" spans="1:36" ht="15.75" hidden="1"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row>
    <row r="376" spans="1:36" ht="15.75" hidden="1"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row>
    <row r="377" spans="1:36" ht="15.75" hidden="1"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row>
    <row r="378" spans="1:36" ht="15.75" hidden="1"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row>
    <row r="379" spans="1:36" ht="15.75" hidden="1"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row>
    <row r="380" spans="1:36" ht="15.75" hidden="1"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row>
    <row r="381" spans="1:36" ht="15.75" hidden="1"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row>
    <row r="382" spans="1:36" ht="15.75" hidden="1"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row>
    <row r="383" spans="1:36" ht="15.75" hidden="1"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row>
    <row r="384" spans="1:36" ht="15.75" hidden="1"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row>
    <row r="385" spans="1:36" ht="15.75" hidden="1"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row>
    <row r="386" spans="1:36" ht="15.75" hidden="1"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row>
    <row r="387" spans="1:36" ht="15.75" hidden="1"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row>
    <row r="388" spans="1:36" ht="15.75" hidden="1"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row>
    <row r="389" spans="1:36" ht="15.75" hidden="1"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row>
    <row r="390" spans="1:36" ht="15.75" hidden="1"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row>
    <row r="391" spans="1:36" ht="15.75" hidden="1"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row>
    <row r="392" spans="1:36" ht="15.75" hidden="1"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row>
    <row r="393" spans="1:36" ht="15.75" hidden="1"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row>
    <row r="394" spans="1:36" ht="15.75" hidden="1"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row>
    <row r="395" spans="1:36" ht="15.75" hidden="1"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row>
    <row r="396" spans="1:36" ht="15.75" hidden="1"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row>
    <row r="397" spans="1:36" ht="15.75" hidden="1"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row>
    <row r="398" spans="1:36" ht="15.75" hidden="1"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row>
    <row r="399" spans="1:36" ht="15.75" hidden="1"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row>
    <row r="400" spans="1:36" ht="15.75" hidden="1"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row>
    <row r="401" spans="1:36" ht="15.75" hidden="1"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row>
    <row r="402" spans="1:36" ht="15.75" hidden="1"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row>
    <row r="403" spans="1:36" ht="15.75" hidden="1"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row>
    <row r="404" spans="1:36" ht="15.75" hidden="1"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row>
    <row r="405" spans="1:36" ht="15.75" hidden="1"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row>
    <row r="406" spans="1:36" ht="15.75" hidden="1"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row>
    <row r="407" spans="1:36" ht="15.75" hidden="1"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row>
    <row r="408" spans="1:36" ht="15.75" hidden="1"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row>
    <row r="409" spans="1:36" ht="15.75" hidden="1"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row>
    <row r="410" spans="1:36" ht="15.75" hidden="1"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row>
    <row r="411" spans="1:36" ht="15.75" hidden="1"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row>
    <row r="412" spans="1:36" ht="15.75" hidden="1"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row>
    <row r="413" spans="1:36" ht="15.75" hidden="1"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row>
    <row r="414" spans="1:36" ht="15.75" hidden="1"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row>
    <row r="415" spans="1:36" ht="15.75" hidden="1"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row>
    <row r="416" spans="1:36" ht="15.75" hidden="1"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row>
    <row r="417" spans="1:36" ht="15.75" hidden="1"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row>
    <row r="418" spans="1:36" ht="15.75" hidden="1"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row>
    <row r="419" spans="1:36" ht="15.75" hidden="1"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row>
    <row r="420" spans="1:36" ht="15.75" hidden="1"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row>
    <row r="421" spans="1:36" ht="15.75" hidden="1"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row>
    <row r="422" spans="1:36" ht="15.75" hidden="1"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row>
    <row r="423" spans="1:36" ht="15.75" hidden="1"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row>
    <row r="424" spans="1:36" ht="15.75" hidden="1"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row>
    <row r="425" spans="1:36" ht="15.75" hidden="1"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row>
    <row r="426" spans="1:36" ht="15.75" hidden="1"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row>
    <row r="427" spans="1:36" ht="15.75" hidden="1"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row>
    <row r="428" spans="1:36" ht="15.75" hidden="1"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row>
    <row r="429" spans="1:36" ht="15.75" hidden="1"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row>
    <row r="430" spans="1:36" ht="15.75" hidden="1"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row>
    <row r="431" spans="1:36" ht="15.75" hidden="1"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row>
    <row r="432" spans="1:36" ht="15.75" hidden="1"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row>
    <row r="433" spans="1:36" ht="15.75" hidden="1"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row>
    <row r="434" spans="1:36" ht="15.75" hidden="1"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row>
    <row r="435" spans="1:36" ht="15.75" hidden="1"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row>
    <row r="436" spans="1:36" ht="15.75" hidden="1"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row>
    <row r="437" spans="1:36" ht="15.75" hidden="1"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row>
    <row r="438" spans="1:36" ht="15.75" hidden="1"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row>
    <row r="439" spans="1:36" ht="15.75" hidden="1"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row>
    <row r="440" spans="1:36" ht="15.75" hidden="1"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row>
    <row r="441" spans="1:36" ht="15.75" hidden="1"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row>
    <row r="442" spans="1:36" ht="15.75" hidden="1"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row>
    <row r="443" spans="1:36" ht="15.75" hidden="1"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row>
    <row r="444" spans="1:36" ht="15.75" hidden="1"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row>
    <row r="445" spans="1:36" ht="15.75" hidden="1"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row>
    <row r="446" spans="1:36" ht="15.75" hidden="1"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row>
    <row r="447" spans="1:36" ht="15.75" hidden="1"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row>
    <row r="448" spans="1:36" ht="15.75" hidden="1"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row>
    <row r="449" spans="1:36" ht="15.75" hidden="1"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row>
    <row r="450" spans="1:36" ht="15.75" hidden="1"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row>
    <row r="451" spans="1:36" ht="15.75" hidden="1"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row>
    <row r="452" spans="1:36" ht="15.75" hidden="1"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row>
    <row r="453" spans="1:36" ht="15.75" hidden="1"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row>
    <row r="454" spans="1:36" ht="15.75" hidden="1"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row>
    <row r="455" spans="1:36" ht="15.75" hidden="1"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row>
    <row r="456" spans="1:36" ht="15.75" hidden="1"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row>
    <row r="457" spans="1:36" ht="15.75" hidden="1"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row>
    <row r="458" spans="1:36" ht="15.75" hidden="1"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row>
    <row r="459" spans="1:36" ht="15.75" hidden="1"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row>
    <row r="460" spans="1:36" ht="15.75" hidden="1"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row>
    <row r="461" spans="1:36" ht="15.75" hidden="1"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row>
    <row r="462" spans="1:36" ht="15.75" hidden="1"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row>
    <row r="463" spans="1:36" ht="15.75" hidden="1"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row>
    <row r="464" spans="1:36" ht="15.75" hidden="1"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row>
    <row r="465" spans="1:36" ht="15.75" hidden="1"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row>
    <row r="466" spans="1:36" ht="15.75" hidden="1"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row>
    <row r="467" spans="1:36" ht="15.75" hidden="1"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row>
    <row r="468" spans="1:36" ht="15.75" hidden="1"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row>
    <row r="469" spans="1:36" ht="15.75" hidden="1"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row>
    <row r="470" spans="1:36" ht="15.75" hidden="1"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row>
    <row r="471" spans="1:36" ht="15.75" hidden="1"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row>
    <row r="472" spans="1:36" ht="15.75" hidden="1"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row>
    <row r="473" spans="1:36" ht="15.75" hidden="1"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row>
    <row r="474" spans="1:36" ht="15.75" hidden="1"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row>
    <row r="475" spans="1:36" ht="15.75" hidden="1"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row>
    <row r="476" spans="1:36" ht="15.75" hidden="1"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row>
    <row r="477" spans="1:36" ht="15.75" hidden="1"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row>
    <row r="478" spans="1:36" ht="15.75" hidden="1"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row>
    <row r="479" spans="1:36" ht="15.75" hidden="1"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row>
    <row r="480" spans="1:36" ht="15.75" hidden="1"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row>
    <row r="481" spans="1:36" ht="15.75" hidden="1"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row>
    <row r="482" spans="1:36" ht="15.75" hidden="1"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row>
    <row r="483" spans="1:36" ht="15.75" hidden="1"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row>
    <row r="484" spans="1:36" ht="15.75" hidden="1"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row>
    <row r="485" spans="1:36" ht="15.75" hidden="1"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row>
    <row r="486" spans="1:36" ht="15.75" hidden="1"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row>
    <row r="487" spans="1:36" ht="15.75" hidden="1"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row>
    <row r="488" spans="1:36" ht="15.75" hidden="1"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row>
    <row r="489" spans="1:36" ht="15.75" hidden="1"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row>
    <row r="490" spans="1:36" ht="15.75" hidden="1"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row>
    <row r="491" spans="1:36" ht="15.75" hidden="1"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row>
    <row r="492" spans="1:36" ht="15.75" hidden="1"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row>
    <row r="493" spans="1:36" ht="15.75" hidden="1"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row>
    <row r="494" spans="1:36" ht="15.75" hidden="1"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row>
    <row r="495" spans="1:36" ht="15.75" hidden="1"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row>
    <row r="496" spans="1:36" ht="15.75" hidden="1"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row>
    <row r="497" spans="1:36" ht="15.75" hidden="1"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row>
    <row r="498" spans="1:36" ht="15.75" hidden="1"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row>
    <row r="499" spans="1:36" ht="15.75" hidden="1"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row>
    <row r="500" spans="1:36" ht="15.75" hidden="1"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row>
    <row r="501" spans="1:36" ht="15.75" hidden="1"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row>
    <row r="502" spans="1:36" ht="15.75" hidden="1"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row>
    <row r="503" spans="1:36" ht="15.75" hidden="1"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row>
    <row r="504" spans="1:36" ht="15.75" hidden="1"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row>
    <row r="505" spans="1:36" ht="15.75" hidden="1"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row>
    <row r="506" spans="1:36" ht="15.75" hidden="1"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row>
    <row r="507" spans="1:36" ht="15.75" hidden="1"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row>
    <row r="508" spans="1:36" ht="15.75" hidden="1"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row>
    <row r="509" spans="1:36" ht="15.75" hidden="1"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row>
    <row r="510" spans="1:36" ht="15.75" hidden="1"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row>
    <row r="511" spans="1:36" ht="15.75" hidden="1"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row>
    <row r="512" spans="1:36" ht="15.75" hidden="1"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row>
    <row r="513" spans="1:36" ht="15.75" hidden="1"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row>
    <row r="514" spans="1:36" ht="15.75" hidden="1"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row>
    <row r="515" spans="1:36" ht="15.75" hidden="1"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row>
    <row r="516" spans="1:36" ht="15.75" hidden="1"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row>
    <row r="517" spans="1:36" ht="15.75" hidden="1"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row>
    <row r="518" spans="1:36" ht="15.75" hidden="1"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row>
    <row r="519" spans="1:36" ht="15.75" hidden="1"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row>
    <row r="520" spans="1:36" ht="15.75" hidden="1"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row>
    <row r="521" spans="1:36" ht="15.75" hidden="1"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row>
    <row r="522" spans="1:36" ht="15.75" hidden="1"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row>
    <row r="523" spans="1:36" ht="15.75" hidden="1"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row>
    <row r="524" spans="1:36" ht="15.75" hidden="1"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row>
    <row r="525" spans="1:36" ht="15.75" hidden="1"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row>
    <row r="526" spans="1:36" ht="15.75" hidden="1"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row>
    <row r="527" spans="1:36" ht="15.75" hidden="1"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row>
    <row r="528" spans="1:36" ht="15.75" hidden="1"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row>
    <row r="529" spans="1:36" ht="15.75" hidden="1"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row>
    <row r="530" spans="1:36" ht="15.75" hidden="1"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row>
    <row r="531" spans="1:36" ht="15.75" hidden="1"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row>
    <row r="532" spans="1:36" ht="15.75" hidden="1"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row>
    <row r="533" spans="1:36" ht="15.75" hidden="1"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row>
    <row r="534" spans="1:36" ht="15.75" hidden="1"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row>
    <row r="535" spans="1:36" ht="15.75" hidden="1"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row>
    <row r="536" spans="1:36" ht="15.75" hidden="1"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row>
    <row r="537" spans="1:36" ht="15.75" hidden="1"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row>
    <row r="538" spans="1:36" ht="15.75" hidden="1"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row>
    <row r="539" spans="1:36" ht="15.75" hidden="1"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row>
    <row r="540" spans="1:36" ht="15.75" hidden="1"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row>
    <row r="541" spans="1:36" ht="15.75" hidden="1"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row>
    <row r="542" spans="1:36" ht="15.75" hidden="1"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row>
    <row r="543" spans="1:36" ht="15.75" hidden="1"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row>
    <row r="544" spans="1:36" ht="15.75" hidden="1"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row>
    <row r="545" spans="1:36" ht="15.75" hidden="1"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row>
    <row r="546" spans="1:36" ht="15.75" hidden="1"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row>
    <row r="547" spans="1:36" ht="15.75" hidden="1"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row>
    <row r="548" spans="1:36" ht="15.75" hidden="1"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row>
    <row r="549" spans="1:36" ht="15.75" hidden="1"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row>
    <row r="550" spans="1:36" ht="15.75" hidden="1"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row>
    <row r="551" spans="1:36" ht="15.75" hidden="1"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row>
    <row r="552" spans="1:36" ht="15.75" hidden="1"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row>
    <row r="553" spans="1:36" ht="15.75" hidden="1"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row>
    <row r="554" spans="1:36" ht="15.75" hidden="1"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row>
    <row r="555" spans="1:36" ht="15.75" hidden="1"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row>
    <row r="556" spans="1:36" ht="15.75" hidden="1"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row>
    <row r="557" spans="1:36" ht="15.75" hidden="1"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row>
    <row r="558" spans="1:36" ht="15.75" hidden="1"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row>
    <row r="559" spans="1:36" ht="15.75" hidden="1"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row>
    <row r="560" spans="1:36" ht="15.75" hidden="1"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row>
    <row r="561" spans="1:36" ht="15.75" hidden="1"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row>
    <row r="562" spans="1:36" ht="15.75" hidden="1"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row>
    <row r="563" spans="1:36" ht="15.75" hidden="1"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row>
    <row r="564" spans="1:36" ht="15.75" hidden="1"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row>
    <row r="565" spans="1:36" ht="15.75" hidden="1"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row>
    <row r="566" spans="1:36" ht="15.75" hidden="1"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row>
    <row r="567" spans="1:36" ht="15.75" hidden="1"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row>
    <row r="568" spans="1:36" ht="15.75" hidden="1"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row>
    <row r="569" spans="1:36" ht="15.75" hidden="1"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row>
    <row r="570" spans="1:36" ht="15.75" hidden="1"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row>
    <row r="571" spans="1:36" ht="15.75" hidden="1"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row>
    <row r="572" spans="1:36" ht="15.75" hidden="1"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row>
    <row r="573" spans="1:36" ht="15.75" hidden="1"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row>
    <row r="574" spans="1:36" ht="15.75" hidden="1"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row>
    <row r="575" spans="1:36" ht="15.75" hidden="1"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row>
    <row r="576" spans="1:36" ht="15.75" hidden="1"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row>
    <row r="577" spans="1:36" ht="15.75" hidden="1"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row>
    <row r="578" spans="1:36" ht="15.75" hidden="1"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row>
    <row r="579" spans="1:36" ht="15.75" hidden="1"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row>
    <row r="580" spans="1:36" ht="15.75" hidden="1"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row>
    <row r="581" spans="1:36" ht="15.75" hidden="1"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row>
    <row r="582" spans="1:36" ht="15.75" hidden="1"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row>
    <row r="583" spans="1:36" ht="15.75" hidden="1"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row>
    <row r="584" spans="1:36" ht="15.75" hidden="1"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row>
    <row r="585" spans="1:36" ht="15.75" hidden="1"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row>
    <row r="586" spans="1:36" ht="15.75" hidden="1"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row>
    <row r="587" spans="1:36" ht="15.75" hidden="1"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row>
    <row r="588" spans="1:36" ht="15.75" hidden="1"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row>
    <row r="589" spans="1:36" ht="15.75" hidden="1"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row>
    <row r="590" spans="1:36" ht="15.75" hidden="1"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row>
    <row r="591" spans="1:36" ht="15.75" hidden="1"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row>
    <row r="592" spans="1:36" ht="15.75" hidden="1"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row>
    <row r="593" spans="1:36" ht="15.75" hidden="1"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row>
    <row r="594" spans="1:36" ht="15.75" hidden="1"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row>
    <row r="595" spans="1:36" ht="15.75" hidden="1"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row>
    <row r="596" spans="1:36" ht="15.75" hidden="1"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row>
    <row r="597" spans="1:36" ht="15.75" hidden="1"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row>
    <row r="598" spans="1:36" ht="15.75" hidden="1"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row>
    <row r="599" spans="1:36" ht="15.75" hidden="1"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row>
    <row r="600" spans="1:36" ht="15.75" hidden="1"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row>
    <row r="601" spans="1:36" ht="15.75" hidden="1"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row>
    <row r="602" spans="1:36" ht="15.75" hidden="1"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row>
    <row r="603" spans="1:36" ht="15.75" hidden="1"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row>
    <row r="604" spans="1:36" ht="15.75" hidden="1"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row>
    <row r="605" spans="1:36" ht="15.75" hidden="1"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row>
    <row r="606" spans="1:36" ht="15.75" hidden="1"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row>
    <row r="607" spans="1:36" ht="15.75" hidden="1"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row>
    <row r="608" spans="1:36" ht="15.75" hidden="1"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row>
    <row r="609" spans="1:36" ht="15.75" hidden="1"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row>
    <row r="610" spans="1:36" ht="15.75" hidden="1"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row>
    <row r="611" spans="1:36" ht="15.75" hidden="1"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row>
    <row r="612" spans="1:36" ht="15.75" hidden="1"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row>
    <row r="613" spans="1:36" ht="15.75" hidden="1"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row>
    <row r="614" spans="1:36" ht="15.75" hidden="1"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row>
    <row r="615" spans="1:36" ht="15.75" hidden="1"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row>
    <row r="616" spans="1:36" ht="15.75" hidden="1"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row>
    <row r="617" spans="1:36" ht="15.75" hidden="1"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row>
    <row r="618" spans="1:36" ht="15.75" hidden="1"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row>
    <row r="619" spans="1:36" ht="15.75" hidden="1"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row>
    <row r="620" spans="1:36" ht="15.75" hidden="1"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row>
    <row r="621" spans="1:36" ht="15.75" hidden="1"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row>
    <row r="622" spans="1:36" ht="15.75" hidden="1"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row>
    <row r="623" spans="1:36" ht="15.75" hidden="1"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row>
    <row r="624" spans="1:36" ht="15.75" hidden="1"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row>
    <row r="625" spans="1:36" ht="15.75" hidden="1"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row>
    <row r="626" spans="1:36" ht="15.75" hidden="1"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row>
    <row r="627" spans="1:36" ht="15.75" hidden="1"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row>
    <row r="628" spans="1:36" ht="15.75" hidden="1"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row>
    <row r="629" spans="1:36" ht="15.75" hidden="1"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row>
    <row r="630" spans="1:36" ht="15.75" hidden="1"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row>
    <row r="631" spans="1:36" ht="15.75" hidden="1"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row>
    <row r="632" spans="1:36" ht="15.75" hidden="1"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row>
    <row r="633" spans="1:36" ht="15.75" hidden="1"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row>
    <row r="634" spans="1:36" ht="15.75" hidden="1"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row>
    <row r="635" spans="1:36" ht="15.75" hidden="1"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row>
    <row r="636" spans="1:36" ht="15.75" hidden="1"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row>
    <row r="637" spans="1:36" ht="15.75" hidden="1"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row>
    <row r="638" spans="1:36" ht="15.75" hidden="1"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row>
    <row r="639" spans="1:36" ht="15.75" hidden="1"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row>
    <row r="640" spans="1:36" ht="15.75" hidden="1"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row>
    <row r="641" spans="1:36" ht="15.75" hidden="1"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row>
    <row r="642" spans="1:36" ht="15.75" hidden="1"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row>
    <row r="643" spans="1:36" ht="15.75" hidden="1"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row>
    <row r="644" spans="1:36" ht="15.75" hidden="1"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row>
    <row r="645" spans="1:36" ht="15.75" hidden="1"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row>
    <row r="646" spans="1:36" ht="15.75" hidden="1"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row>
    <row r="647" spans="1:36" ht="15.75" hidden="1"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row>
    <row r="648" spans="1:36" ht="15.75" hidden="1"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row>
    <row r="649" spans="1:36" ht="15.75" hidden="1"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row>
    <row r="650" spans="1:36" ht="15.75" hidden="1"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row>
    <row r="651" spans="1:36" ht="15.75" hidden="1"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row>
    <row r="652" spans="1:36" ht="15.75" hidden="1"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row>
    <row r="653" spans="1:36" ht="15.75" hidden="1"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row>
    <row r="654" spans="1:36" ht="15.75" hidden="1"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row>
    <row r="655" spans="1:36" ht="15.75" hidden="1"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row>
    <row r="656" spans="1:36" ht="15.75" hidden="1"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row>
    <row r="657" spans="1:36" ht="15.75" hidden="1"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row>
    <row r="658" spans="1:36" ht="15.75" hidden="1"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row>
    <row r="659" spans="1:36" ht="15.75" hidden="1"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row>
    <row r="660" spans="1:36" ht="15.75" hidden="1"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row>
    <row r="661" spans="1:36" ht="15.75" hidden="1"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row>
    <row r="662" spans="1:36" ht="15.75" hidden="1"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row>
    <row r="663" spans="1:36" ht="15.75" hidden="1"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row>
    <row r="664" spans="1:36" ht="15.75" hidden="1"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row>
    <row r="665" spans="1:36" ht="15.75" hidden="1"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row>
    <row r="666" spans="1:36" ht="15.75" hidden="1"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row>
    <row r="667" spans="1:36" ht="15.75" hidden="1"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row>
    <row r="668" spans="1:36" ht="15.75" hidden="1"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row>
    <row r="669" spans="1:36" ht="15.75" hidden="1"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row>
    <row r="670" spans="1:36" ht="15.75" hidden="1"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row>
    <row r="671" spans="1:36" ht="15.75" hidden="1"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row>
    <row r="672" spans="1:36" ht="15.75" hidden="1"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row>
    <row r="673" spans="1:36" ht="15.75" hidden="1"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row>
    <row r="674" spans="1:36" ht="15.75" hidden="1"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row>
    <row r="675" spans="1:36" ht="15.75" hidden="1"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row>
    <row r="676" spans="1:36" ht="15.75" hidden="1"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row>
    <row r="677" spans="1:36" ht="15.75" hidden="1"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row>
    <row r="678" spans="1:36" ht="15.75" hidden="1"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row>
    <row r="679" spans="1:36" ht="15.75" hidden="1"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row>
    <row r="680" spans="1:36" ht="15.75" hidden="1"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row>
    <row r="681" spans="1:36" ht="15.75" hidden="1"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row>
    <row r="682" spans="1:36" ht="15.75" hidden="1"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row>
    <row r="683" spans="1:36" ht="15.75" hidden="1"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row>
    <row r="684" spans="1:36" ht="15.75" hidden="1"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row>
    <row r="685" spans="1:36" ht="15.75" hidden="1"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row>
    <row r="686" spans="1:36" ht="15.75" hidden="1"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row>
    <row r="687" spans="1:36" ht="15.75" hidden="1"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row>
    <row r="688" spans="1:36" ht="15.75" hidden="1"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row>
    <row r="689" spans="1:36" ht="15.75" hidden="1"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row>
    <row r="690" spans="1:36" ht="15.75" hidden="1"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row>
    <row r="691" spans="1:36" ht="15.75" hidden="1"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row>
    <row r="692" spans="1:36" ht="15.75" hidden="1"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row>
    <row r="693" spans="1:36" ht="15.75" hidden="1"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row>
    <row r="694" spans="1:36" ht="15.75" hidden="1"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row>
    <row r="695" spans="1:36" ht="15.75" hidden="1"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row>
    <row r="696" spans="1:36" ht="15.75" hidden="1"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row>
    <row r="697" spans="1:36" ht="15.75" hidden="1"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row>
    <row r="698" spans="1:36" ht="15.75" hidden="1"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row>
    <row r="699" spans="1:36" ht="15.75" hidden="1"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row>
    <row r="700" spans="1:36" ht="15.75" hidden="1"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row>
    <row r="701" spans="1:36" ht="15.75" hidden="1"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row>
    <row r="702" spans="1:36" ht="15.75" hidden="1"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row>
    <row r="703" spans="1:36" ht="15.75" hidden="1"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row>
    <row r="704" spans="1:36" ht="15.75" hidden="1"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row>
    <row r="705" spans="1:36" ht="15.75" hidden="1"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row>
    <row r="706" spans="1:36" ht="15.75" hidden="1"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row>
    <row r="707" spans="1:36" ht="15.75" hidden="1"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row>
    <row r="708" spans="1:36" ht="15.75" hidden="1"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row>
    <row r="709" spans="1:36" ht="15.75" hidden="1"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row>
    <row r="710" spans="1:36" ht="15.75" hidden="1"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row>
    <row r="711" spans="1:36" ht="15.75" hidden="1"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row>
    <row r="712" spans="1:36" ht="15.75" hidden="1"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row>
    <row r="713" spans="1:36" ht="15.75" hidden="1"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row>
    <row r="714" spans="1:36" ht="15.75" hidden="1"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row>
    <row r="715" spans="1:36" ht="15.75" hidden="1"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row>
    <row r="716" spans="1:36" ht="15.75" hidden="1"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row>
    <row r="717" spans="1:36" ht="15.75" hidden="1"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row>
    <row r="718" spans="1:36" ht="15.75" hidden="1"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row>
    <row r="719" spans="1:36" ht="15.75" hidden="1"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row>
    <row r="720" spans="1:36" ht="15.75" hidden="1"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row>
    <row r="721" spans="1:36" ht="15.75" hidden="1"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row>
    <row r="722" spans="1:36" ht="15.75" hidden="1"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row>
    <row r="723" spans="1:36" ht="15.75" hidden="1"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row>
    <row r="724" spans="1:36" ht="15.75" hidden="1"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row>
    <row r="725" spans="1:36" ht="15.75" hidden="1"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row>
    <row r="726" spans="1:36" ht="15.75" hidden="1"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row>
    <row r="727" spans="1:36" ht="15.75" hidden="1"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row>
    <row r="728" spans="1:36" ht="15.75" hidden="1"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row>
    <row r="729" spans="1:36" ht="15.75" hidden="1"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row>
    <row r="730" spans="1:36" ht="15.75" hidden="1"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row>
    <row r="731" spans="1:36" ht="15.75" hidden="1"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row>
    <row r="732" spans="1:36" ht="15.75" hidden="1"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row>
    <row r="733" spans="1:36" ht="15.75" hidden="1"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row>
    <row r="734" spans="1:36" ht="15.75" hidden="1"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row>
    <row r="735" spans="1:36" ht="15.75" hidden="1"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row>
    <row r="736" spans="1:36" ht="15.75" hidden="1"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row>
    <row r="737" spans="1:36" ht="15.75" hidden="1"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row>
    <row r="738" spans="1:36" ht="15.75" hidden="1"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row>
    <row r="739" spans="1:36" ht="15.75" hidden="1"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row>
    <row r="740" spans="1:36" ht="15.75" hidden="1"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row>
    <row r="741" spans="1:36" ht="15.75" hidden="1"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row>
    <row r="742" spans="1:36" ht="15.75" hidden="1"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row>
    <row r="743" spans="1:36" ht="15.75" hidden="1"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row>
    <row r="744" spans="1:36" ht="15.75" hidden="1"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row>
    <row r="745" spans="1:36" ht="15.75" hidden="1"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row>
    <row r="746" spans="1:36" ht="15.75" hidden="1"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row>
    <row r="747" spans="1:36" ht="15.75" hidden="1"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row>
    <row r="748" spans="1:36" ht="15.75" hidden="1"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row>
    <row r="749" spans="1:36" ht="15.75" hidden="1"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row>
    <row r="750" spans="1:36" ht="15.75" hidden="1"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row>
    <row r="751" spans="1:36" ht="15.75" hidden="1"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row>
    <row r="752" spans="1:36" ht="15.75" hidden="1"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row>
    <row r="753" spans="1:36" ht="15.75" hidden="1"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row>
    <row r="754" spans="1:36" ht="15.75" hidden="1"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row>
    <row r="755" spans="1:36" ht="15.75" hidden="1"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row>
    <row r="756" spans="1:36" ht="15.75" hidden="1"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row>
    <row r="757" spans="1:36" ht="15.75" hidden="1"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row>
    <row r="758" spans="1:36" ht="15.75" hidden="1"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row>
    <row r="759" spans="1:36" ht="15.75" hidden="1"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row>
    <row r="760" spans="1:36" ht="15.75" hidden="1"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row>
    <row r="761" spans="1:36" ht="15.75" hidden="1"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row>
    <row r="762" spans="1:36" ht="15.75" hidden="1"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row>
    <row r="763" spans="1:36" ht="15.75" hidden="1"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row>
    <row r="764" spans="1:36" ht="15.75" hidden="1"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row>
    <row r="765" spans="1:36" ht="15.75" hidden="1"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row>
    <row r="766" spans="1:36" ht="15.75" hidden="1"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row>
    <row r="767" spans="1:36" ht="15.75" hidden="1"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row>
    <row r="768" spans="1:36" ht="15.75" hidden="1"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row>
    <row r="769" spans="1:36" ht="15.75" hidden="1"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row>
    <row r="770" spans="1:36" ht="15.75" hidden="1"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row>
    <row r="771" spans="1:36" ht="15.75" hidden="1"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row>
    <row r="772" spans="1:36" ht="15.75" hidden="1"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row>
    <row r="773" spans="1:36" ht="15.75" hidden="1"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row>
    <row r="774" spans="1:36" ht="15.75" hidden="1"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row>
    <row r="775" spans="1:36" ht="15.75" hidden="1"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row>
    <row r="776" spans="1:36" ht="15.75" hidden="1"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row>
    <row r="777" spans="1:36" ht="15.75" hidden="1"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row>
    <row r="778" spans="1:36" ht="15.75" hidden="1"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row>
    <row r="779" spans="1:36" ht="15.75" hidden="1"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row>
    <row r="780" spans="1:36" ht="15.75" hidden="1"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row>
    <row r="781" spans="1:36" ht="15.75" hidden="1"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row>
    <row r="782" spans="1:36" ht="15.75" hidden="1"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row>
    <row r="783" spans="1:36" ht="15.75" hidden="1"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row>
    <row r="784" spans="1:36" ht="15.75" hidden="1"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row>
    <row r="785" spans="1:36" ht="15.75" hidden="1"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row>
    <row r="786" spans="1:36" ht="15.75" hidden="1"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row>
    <row r="787" spans="1:36" ht="15.75" hidden="1"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row>
    <row r="788" spans="1:36" ht="15.75" hidden="1"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row>
    <row r="789" spans="1:36" ht="15.75" hidden="1"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row>
    <row r="790" spans="1:36" ht="15.75" hidden="1"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row>
    <row r="791" spans="1:36" ht="15.75" hidden="1"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row>
    <row r="792" spans="1:36" ht="15.75" hidden="1"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row>
    <row r="793" spans="1:36" ht="15.75" hidden="1"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row>
    <row r="794" spans="1:36" ht="15.75" hidden="1"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row>
    <row r="795" spans="1:36" ht="15.75" hidden="1"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row>
    <row r="796" spans="1:36" ht="15.75" hidden="1"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row>
    <row r="797" spans="1:36" ht="15.75" hidden="1"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row>
    <row r="798" spans="1:36" ht="15.75" hidden="1"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row>
    <row r="799" spans="1:36" ht="15.75" hidden="1"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row>
    <row r="800" spans="1:36" ht="15.75" hidden="1"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row>
    <row r="801" spans="1:36" ht="15.75" hidden="1"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row>
    <row r="802" spans="1:36" ht="15.75" hidden="1"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row>
    <row r="803" spans="1:36" ht="15.75" hidden="1"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row>
    <row r="804" spans="1:36" ht="15.75" hidden="1"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row>
    <row r="805" spans="1:36" ht="15.75" hidden="1"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row>
    <row r="806" spans="1:36" ht="15.75" hidden="1"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row>
    <row r="807" spans="1:36" ht="15.75" hidden="1"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row>
    <row r="808" spans="1:36" ht="15.75" hidden="1"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row>
    <row r="809" spans="1:36" ht="15.75" hidden="1"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row>
    <row r="810" spans="1:36" ht="15.75" hidden="1"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row>
    <row r="811" spans="1:36" ht="15.75" hidden="1"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row>
    <row r="812" spans="1:36" ht="15.75" hidden="1"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row>
    <row r="813" spans="1:36" ht="15.75" hidden="1"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row>
    <row r="814" spans="1:36" ht="15.75" hidden="1"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row>
    <row r="815" spans="1:36" ht="15.75" hidden="1"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row>
    <row r="816" spans="1:36" ht="15.75" hidden="1"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row>
    <row r="817" spans="1:36" ht="15.75" hidden="1"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row>
    <row r="818" spans="1:36" ht="15.75" hidden="1"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row>
    <row r="819" spans="1:36" ht="15.75" hidden="1"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row>
    <row r="820" spans="1:36" ht="15.75" hidden="1"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row>
    <row r="821" spans="1:36" ht="15.75" hidden="1"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row>
    <row r="822" spans="1:36" ht="15.75" hidden="1"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row>
    <row r="823" spans="1:36" ht="15.75" hidden="1"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row>
    <row r="824" spans="1:36" ht="15.75" hidden="1"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row>
    <row r="825" spans="1:36" ht="15.75" hidden="1"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row>
    <row r="826" spans="1:36" ht="15.75" hidden="1"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row>
    <row r="827" spans="1:36" ht="15.75" hidden="1"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row>
    <row r="828" spans="1:36" ht="15.75" hidden="1"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row>
    <row r="829" spans="1:36" ht="15.75" hidden="1"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row>
    <row r="830" spans="1:36" ht="15.75" hidden="1"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row>
    <row r="831" spans="1:36" ht="15.75" hidden="1"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row>
    <row r="832" spans="1:36" ht="15.75" hidden="1"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row>
    <row r="833" spans="1:36" ht="15.75" hidden="1"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row>
    <row r="834" spans="1:36" ht="15.75" hidden="1"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row>
    <row r="835" spans="1:36" ht="15.75" hidden="1"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row>
    <row r="836" spans="1:36" ht="15.75" hidden="1"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row>
    <row r="837" spans="1:36" ht="15.75" hidden="1"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row>
    <row r="838" spans="1:36" ht="15.75" hidden="1"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row>
    <row r="839" spans="1:36" ht="15.75" hidden="1"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row>
    <row r="840" spans="1:36" ht="15.75" hidden="1"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row>
    <row r="841" spans="1:36" ht="15.75" hidden="1"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row>
    <row r="842" spans="1:36" ht="15.75" hidden="1"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row>
    <row r="843" spans="1:36" ht="15.75" hidden="1"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row>
    <row r="844" spans="1:36" ht="15.75" hidden="1"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row>
    <row r="845" spans="1:36" ht="15.75" hidden="1"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row>
    <row r="846" spans="1:36" ht="15.75" hidden="1"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row>
    <row r="847" spans="1:36" ht="15.75" hidden="1"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row>
    <row r="848" spans="1:36" ht="15.75" hidden="1"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row>
    <row r="849" spans="1:36" ht="15.75" hidden="1"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row>
    <row r="850" spans="1:36" ht="15.75" hidden="1"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row>
    <row r="851" spans="1:36" ht="15.75" hidden="1"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row>
    <row r="852" spans="1:36" ht="15.75" hidden="1"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row>
    <row r="853" spans="1:36" ht="15.75" hidden="1"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row>
    <row r="854" spans="1:36" ht="15.75" hidden="1"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row>
    <row r="855" spans="1:36" ht="15.75" hidden="1"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row>
    <row r="856" spans="1:36" ht="15.75" hidden="1"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row>
    <row r="857" spans="1:36" ht="15.75" hidden="1"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row>
    <row r="858" spans="1:36" ht="15.75" hidden="1"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row>
    <row r="859" spans="1:36" ht="15.75" hidden="1"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row>
    <row r="860" spans="1:36" ht="15.75" hidden="1"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row>
    <row r="861" spans="1:36" ht="15.75" hidden="1"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row>
    <row r="862" spans="1:36" ht="15.75" hidden="1"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row>
    <row r="863" spans="1:36" ht="15.75" hidden="1"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row>
    <row r="864" spans="1:36" ht="15.75" hidden="1"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row>
    <row r="865" spans="1:36" ht="15.75" hidden="1"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row>
    <row r="866" spans="1:36" ht="15.75" hidden="1"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row>
    <row r="867" spans="1:36" ht="15.75" hidden="1"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row>
    <row r="868" spans="1:36" ht="15.75" hidden="1"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row>
    <row r="869" spans="1:36" ht="15.75" hidden="1"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row>
    <row r="870" spans="1:36" ht="15.75" hidden="1"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row>
    <row r="871" spans="1:36" ht="15.75" hidden="1"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row>
    <row r="872" spans="1:36" ht="15.75" hidden="1"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row>
    <row r="873" spans="1:36" ht="15.75" hidden="1"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row>
    <row r="874" spans="1:36" ht="15.75" hidden="1"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row>
    <row r="875" spans="1:36" ht="15.75" hidden="1"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row>
    <row r="876" spans="1:36" ht="15.75" hidden="1"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row>
    <row r="877" spans="1:36" ht="15.75" hidden="1"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row>
    <row r="878" spans="1:36" ht="15.75" hidden="1"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row>
    <row r="879" spans="1:36" ht="15.75" hidden="1"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row>
    <row r="880" spans="1:36" ht="15.75" hidden="1"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row>
    <row r="881" spans="1:36" ht="15.75" hidden="1"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row>
    <row r="882" spans="1:36" ht="15.75" hidden="1"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row>
    <row r="883" spans="1:36" ht="15.75" hidden="1"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row>
    <row r="884" spans="1:36" ht="15.75" hidden="1"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row>
    <row r="885" spans="1:36" ht="15.75" hidden="1"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row>
    <row r="886" spans="1:36" ht="15.75" hidden="1"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row>
    <row r="887" spans="1:36" ht="15.75" hidden="1"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row>
    <row r="888" spans="1:36" ht="15.75" hidden="1"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row>
    <row r="889" spans="1:36" ht="15.75" hidden="1"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row>
    <row r="890" spans="1:36" ht="15.75" hidden="1"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row>
    <row r="891" spans="1:36" ht="15.75" hidden="1"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row>
    <row r="892" spans="1:36" ht="15.75" hidden="1"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row>
    <row r="893" spans="1:36" ht="15.75" hidden="1"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row>
    <row r="894" spans="1:36" ht="15.75" hidden="1"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row>
    <row r="895" spans="1:36" ht="15.75" hidden="1"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row>
    <row r="896" spans="1:36" ht="15.75" hidden="1"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row>
    <row r="897" spans="1:36" ht="15.75" hidden="1"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row>
    <row r="898" spans="1:36" ht="15.75" hidden="1"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row>
    <row r="899" spans="1:36" ht="15.75" hidden="1"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row>
    <row r="900" spans="1:36" ht="15.75" hidden="1"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row>
    <row r="901" spans="1:36" ht="15.75" hidden="1"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row>
    <row r="902" spans="1:36" ht="15.75" hidden="1"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row>
    <row r="903" spans="1:36" ht="15.75" hidden="1"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row>
    <row r="904" spans="1:36" ht="15.75" hidden="1"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row>
    <row r="905" spans="1:36" ht="15.75" hidden="1"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row>
    <row r="906" spans="1:36" ht="15.75" hidden="1"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row>
    <row r="907" spans="1:36" ht="15.75" hidden="1"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row>
    <row r="908" spans="1:36" ht="15.75" hidden="1"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row>
    <row r="909" spans="1:36" ht="15.75" hidden="1"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row>
    <row r="910" spans="1:36" ht="15.75" hidden="1"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row>
    <row r="911" spans="1:36" ht="15.75" hidden="1"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row>
    <row r="912" spans="1:36" ht="15.75" hidden="1"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row>
    <row r="913" spans="1:36" ht="15.75" hidden="1"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row>
    <row r="914" spans="1:36" ht="15.75" hidden="1"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row>
    <row r="915" spans="1:36" ht="15.75" hidden="1"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row>
    <row r="916" spans="1:36" ht="15.75" hidden="1"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row>
    <row r="917" spans="1:36" ht="15.75" hidden="1"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row>
    <row r="918" spans="1:36" ht="15.75" hidden="1"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row>
    <row r="919" spans="1:36" ht="15.75" hidden="1"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row>
    <row r="920" spans="1:36" ht="15.75" hidden="1"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row>
    <row r="921" spans="1:36" ht="15.75" hidden="1"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row>
    <row r="922" spans="1:36" ht="15.75" hidden="1"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row>
    <row r="923" spans="1:36" ht="15.75" hidden="1"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row>
    <row r="924" spans="1:36" ht="15.75" hidden="1"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row>
    <row r="925" spans="1:36" ht="15.75" hidden="1"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row>
    <row r="926" spans="1:36" ht="15.75" hidden="1"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row>
    <row r="927" spans="1:36" ht="15.75" hidden="1"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row>
    <row r="928" spans="1:36" ht="15.75" hidden="1"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row>
    <row r="929" spans="1:36" ht="15.75" hidden="1"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row>
    <row r="930" spans="1:36" ht="15.75" hidden="1"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row>
    <row r="931" spans="1:36" ht="15.75" hidden="1"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row>
    <row r="932" spans="1:36" ht="15.75" hidden="1"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row>
    <row r="933" spans="1:36" ht="15.75" hidden="1"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row>
    <row r="934" spans="1:36" ht="15.75" hidden="1"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row>
    <row r="935" spans="1:36" ht="15.75" hidden="1"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row>
    <row r="936" spans="1:36" ht="15.75" hidden="1"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row>
    <row r="937" spans="1:36" ht="15.75" hidden="1"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row>
    <row r="938" spans="1:36" ht="15.75" hidden="1"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row>
    <row r="939" spans="1:36" ht="15.75" hidden="1"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row>
    <row r="940" spans="1:36" ht="15.75" hidden="1"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row>
    <row r="941" spans="1:36" ht="15.75" hidden="1"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row>
    <row r="942" spans="1:36" ht="15.75" hidden="1"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row>
    <row r="943" spans="1:36" ht="15.75" hidden="1"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row>
    <row r="944" spans="1:36" ht="15.75" hidden="1"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row>
    <row r="945" spans="1:36" ht="15.75" hidden="1"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row>
    <row r="946" spans="1:36" ht="15.75" hidden="1"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row>
    <row r="947" spans="1:36" ht="15.75" hidden="1"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row>
    <row r="948" spans="1:36" ht="15.75" hidden="1"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row>
    <row r="949" spans="1:36" ht="15.75" hidden="1"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row>
    <row r="950" spans="1:36" ht="15.75" hidden="1"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row>
    <row r="951" spans="1:36" ht="15.75" hidden="1"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row>
    <row r="952" spans="1:36" ht="15.75" hidden="1"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row>
    <row r="953" spans="1:36" ht="15.75" hidden="1"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row>
    <row r="954" spans="1:36" ht="15.75" hidden="1"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row>
    <row r="955" spans="1:36" ht="15.75" hidden="1"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row>
    <row r="956" spans="1:36" ht="15.75" hidden="1"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row>
    <row r="957" spans="1:36" ht="15.75" hidden="1"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row>
    <row r="958" spans="1:36" ht="15.75" hidden="1"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row>
    <row r="959" spans="1:36" ht="15.75" hidden="1"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row>
    <row r="960" spans="1:36" ht="15.75" hidden="1"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row>
    <row r="961" spans="1:36" ht="15.75" hidden="1"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row>
    <row r="962" spans="1:36" ht="15.75" hidden="1"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row>
    <row r="963" spans="1:36" ht="15.75" hidden="1"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row>
    <row r="964" spans="1:36" ht="15.75" hidden="1"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row>
    <row r="965" spans="1:36" ht="15.75" hidden="1"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row>
    <row r="966" spans="1:36" ht="15.75" hidden="1"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row>
    <row r="967" spans="1:36" ht="15.75" hidden="1"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row>
    <row r="968" spans="1:36" ht="15.75" hidden="1"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row>
    <row r="969" spans="1:36" ht="15.75" hidden="1"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row>
    <row r="970" spans="1:36" ht="15.75" hidden="1"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row>
    <row r="971" spans="1:36" ht="15.75" hidden="1"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row>
    <row r="972" spans="1:36" ht="15.75" hidden="1"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row>
    <row r="973" spans="1:36" ht="15.75" hidden="1"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row>
    <row r="974" spans="1:36" ht="15.75" hidden="1"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row>
    <row r="975" spans="1:36" ht="15.75" hidden="1"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row>
    <row r="976" spans="1:36" ht="15.75" hidden="1"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row>
    <row r="977" spans="1:36" ht="15.75" hidden="1"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row>
    <row r="978" spans="1:36" ht="15.75" hidden="1"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row>
    <row r="979" spans="1:36" ht="15.75" hidden="1"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row>
    <row r="980" spans="1:36" ht="15.75" hidden="1"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row>
    <row r="981" spans="1:36" ht="15.75" hidden="1"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row>
    <row r="982" spans="1:36" ht="15.75" hidden="1"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row>
    <row r="983" spans="1:36" ht="15.75" hidden="1"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row>
    <row r="984" spans="1:36" ht="15.75" hidden="1"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row>
    <row r="985" spans="1:36" ht="15.75" hidden="1"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row>
    <row r="986" spans="1:36" ht="15.75" hidden="1"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row>
    <row r="987" spans="1:36" ht="15.75" hidden="1"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row>
    <row r="988" spans="1:36" ht="15.75" hidden="1"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row>
    <row r="989" spans="1:36" ht="15.75" hidden="1"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row>
    <row r="990" spans="1:36" ht="15.75" hidden="1" customHeight="1"/>
    <row r="991" spans="1:36" ht="15.75" hidden="1" customHeight="1"/>
    <row r="992" spans="1:36"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sheetData>
  <mergeCells count="12">
    <mergeCell ref="A19:V19"/>
    <mergeCell ref="D20:R20"/>
    <mergeCell ref="B2:P2"/>
    <mergeCell ref="A4:V4"/>
    <mergeCell ref="D5:R5"/>
    <mergeCell ref="B16:B17"/>
    <mergeCell ref="O18:R18"/>
    <mergeCell ref="O35:S35"/>
    <mergeCell ref="A36:V36"/>
    <mergeCell ref="O51:S51"/>
    <mergeCell ref="B52:V52"/>
    <mergeCell ref="O61:S61"/>
  </mergeCells>
  <conditionalFormatting sqref="B59:B60">
    <cfRule type="cellIs" dxfId="434" priority="1" operator="equal">
      <formula>"sim"</formula>
    </cfRule>
  </conditionalFormatting>
  <conditionalFormatting sqref="B59:B60">
    <cfRule type="cellIs" dxfId="433" priority="2" operator="equal">
      <formula>"não"</formula>
    </cfRule>
  </conditionalFormatting>
  <conditionalFormatting sqref="B18 B32 B49">
    <cfRule type="cellIs" dxfId="432" priority="3" operator="equal">
      <formula>"sim"</formula>
    </cfRule>
  </conditionalFormatting>
  <conditionalFormatting sqref="B18 B32 B49">
    <cfRule type="cellIs" dxfId="431" priority="4" operator="equal">
      <formula>"não"</formula>
    </cfRule>
  </conditionalFormatting>
  <conditionalFormatting sqref="M17:M18 M32 M34 M49:M50 O59:O60">
    <cfRule type="cellIs" dxfId="430" priority="5" operator="equal">
      <formula>"sim"</formula>
    </cfRule>
  </conditionalFormatting>
  <conditionalFormatting sqref="M17:M18 M32 M34 M49:M50 O59:O60">
    <cfRule type="cellIs" dxfId="429" priority="6" operator="equal">
      <formula>"não"</formula>
    </cfRule>
  </conditionalFormatting>
  <conditionalFormatting sqref="N17:N18 N32 N34 N49:N50 P59:P60">
    <cfRule type="cellIs" dxfId="428" priority="7" operator="equal">
      <formula>"sim"</formula>
    </cfRule>
  </conditionalFormatting>
  <conditionalFormatting sqref="N17:N18 N32 N34 N49:N50 P59:P60">
    <cfRule type="cellIs" dxfId="427" priority="8" operator="equal">
      <formula>"não"</formula>
    </cfRule>
  </conditionalFormatting>
  <conditionalFormatting sqref="R17 P32 R32 R34 P49 R49:R50 R59 T59:T60">
    <cfRule type="cellIs" dxfId="426" priority="9" operator="equal">
      <formula>"sim"</formula>
    </cfRule>
  </conditionalFormatting>
  <conditionalFormatting sqref="R17 P32 R32 R34 P49 R49:R50 R59 T59:T60">
    <cfRule type="cellIs" dxfId="425" priority="10" operator="equal">
      <formula>"não"</formula>
    </cfRule>
  </conditionalFormatting>
  <conditionalFormatting sqref="S17:S18 S32 S34 S49:S50">
    <cfRule type="cellIs" dxfId="424" priority="11" operator="equal">
      <formula>"sim"</formula>
    </cfRule>
  </conditionalFormatting>
  <conditionalFormatting sqref="S17:S18 S32 S34 S49:S50">
    <cfRule type="cellIs" dxfId="423" priority="12" operator="equal">
      <formula>"não"</formula>
    </cfRule>
  </conditionalFormatting>
  <conditionalFormatting sqref="C32 C49 E59">
    <cfRule type="cellIs" dxfId="422" priority="13" operator="equal">
      <formula>"sim"</formula>
    </cfRule>
  </conditionalFormatting>
  <conditionalFormatting sqref="C32 C49 E59">
    <cfRule type="cellIs" dxfId="421" priority="14" operator="equal">
      <formula>"não"</formula>
    </cfRule>
  </conditionalFormatting>
  <conditionalFormatting sqref="C17:C18 C32 C34 C49:C50 E59:E60">
    <cfRule type="cellIs" dxfId="420" priority="15" operator="equal">
      <formula>"sim"</formula>
    </cfRule>
  </conditionalFormatting>
  <conditionalFormatting sqref="C17:C18 C32 C34 C49:C50 E59:E60">
    <cfRule type="cellIs" dxfId="419" priority="16" operator="equal">
      <formula>"não"</formula>
    </cfRule>
  </conditionalFormatting>
  <conditionalFormatting sqref="A32 A49 C59">
    <cfRule type="cellIs" dxfId="418" priority="17" operator="equal">
      <formula>"sim"</formula>
    </cfRule>
  </conditionalFormatting>
  <conditionalFormatting sqref="A32 A49 C59">
    <cfRule type="cellIs" dxfId="417" priority="18" operator="equal">
      <formula>"não"</formula>
    </cfRule>
  </conditionalFormatting>
  <conditionalFormatting sqref="A17:A18 A32 A34 A49:A50 C59:C60">
    <cfRule type="cellIs" dxfId="416" priority="19" operator="equal">
      <formula>"sim"</formula>
    </cfRule>
  </conditionalFormatting>
  <conditionalFormatting sqref="A17:A18 A32 A34 A49:A50 C59:C60">
    <cfRule type="cellIs" dxfId="415" priority="20" operator="equal">
      <formula>"não"</formula>
    </cfRule>
  </conditionalFormatting>
  <conditionalFormatting sqref="AT5:AT7 AT23:AT24 AT40:AT41">
    <cfRule type="cellIs" dxfId="414" priority="21" operator="equal">
      <formula>"sim"</formula>
    </cfRule>
  </conditionalFormatting>
  <conditionalFormatting sqref="AT5:AT7 AT23:AT24 AT40:AT41">
    <cfRule type="cellIs" dxfId="413" priority="22" operator="equal">
      <formula>"não"</formula>
    </cfRule>
  </conditionalFormatting>
  <conditionalFormatting sqref="AU5:AU7 AU23:AU24 AU40:AU41">
    <cfRule type="cellIs" dxfId="412" priority="23" operator="equal">
      <formula>"sim"</formula>
    </cfRule>
  </conditionalFormatting>
  <conditionalFormatting sqref="AU5:AU7 AU23:AU24 AU40:AU41">
    <cfRule type="cellIs" dxfId="411" priority="24" operator="equal">
      <formula>"não"</formula>
    </cfRule>
  </conditionalFormatting>
  <conditionalFormatting sqref="E10:E11 E27:E28">
    <cfRule type="cellIs" dxfId="410" priority="25" operator="equal">
      <formula>"sim"</formula>
    </cfRule>
  </conditionalFormatting>
  <conditionalFormatting sqref="E10:E11 E27:E28">
    <cfRule type="cellIs" dxfId="409" priority="26" operator="equal">
      <formula>"não"</formula>
    </cfRule>
  </conditionalFormatting>
  <conditionalFormatting sqref="G10:G11 G27:G28">
    <cfRule type="cellIs" dxfId="408" priority="27" operator="equal">
      <formula>"sim"</formula>
    </cfRule>
  </conditionalFormatting>
  <conditionalFormatting sqref="G10:G11 G27:G28">
    <cfRule type="cellIs" dxfId="407" priority="28" operator="equal">
      <formula>"não"</formula>
    </cfRule>
  </conditionalFormatting>
  <conditionalFormatting sqref="G14 G31">
    <cfRule type="cellIs" dxfId="406" priority="29" operator="equal">
      <formula>"sim"</formula>
    </cfRule>
  </conditionalFormatting>
  <conditionalFormatting sqref="G14 G31">
    <cfRule type="cellIs" dxfId="405" priority="30" operator="equal">
      <formula>"não"</formula>
    </cfRule>
  </conditionalFormatting>
  <conditionalFormatting sqref="H14">
    <cfRule type="cellIs" dxfId="404" priority="31" operator="equal">
      <formula>"sim"</formula>
    </cfRule>
  </conditionalFormatting>
  <conditionalFormatting sqref="H14">
    <cfRule type="cellIs" dxfId="403" priority="32" operator="equal">
      <formula>"não"</formula>
    </cfRule>
  </conditionalFormatting>
  <conditionalFormatting sqref="I14">
    <cfRule type="cellIs" dxfId="402" priority="33" operator="equal">
      <formula>"sim"</formula>
    </cfRule>
  </conditionalFormatting>
  <conditionalFormatting sqref="I14">
    <cfRule type="cellIs" dxfId="401" priority="34" operator="equal">
      <formula>"não"</formula>
    </cfRule>
  </conditionalFormatting>
  <conditionalFormatting sqref="K14">
    <cfRule type="cellIs" dxfId="400" priority="35" operator="equal">
      <formula>"sim"</formula>
    </cfRule>
  </conditionalFormatting>
  <conditionalFormatting sqref="K14">
    <cfRule type="cellIs" dxfId="399" priority="36" operator="equal">
      <formula>"não"</formula>
    </cfRule>
  </conditionalFormatting>
  <conditionalFormatting sqref="E15:E16 E32:E33 E49 G59">
    <cfRule type="cellIs" dxfId="398" priority="37" operator="equal">
      <formula>"sim"</formula>
    </cfRule>
  </conditionalFormatting>
  <conditionalFormatting sqref="E15:E16 E32:E33 E49 G59">
    <cfRule type="cellIs" dxfId="397" priority="38" operator="equal">
      <formula>"não"</formula>
    </cfRule>
  </conditionalFormatting>
  <conditionalFormatting sqref="B24:B25 B27 B41:B42 B44 B54 B56">
    <cfRule type="cellIs" dxfId="396" priority="39" operator="equal">
      <formula>"sim"</formula>
    </cfRule>
  </conditionalFormatting>
  <conditionalFormatting sqref="B24:B25 B27 B41:B42 B44 B54 B56">
    <cfRule type="cellIs" dxfId="395" priority="40" operator="equal">
      <formula>"não"</formula>
    </cfRule>
  </conditionalFormatting>
  <conditionalFormatting sqref="B26:B28 B43:B45 B55:B57">
    <cfRule type="cellIs" dxfId="394" priority="41" operator="equal">
      <formula>"sim"</formula>
    </cfRule>
  </conditionalFormatting>
  <conditionalFormatting sqref="B26:B28 B43:B45 B55:B57">
    <cfRule type="cellIs" dxfId="393" priority="42" operator="equal">
      <formula>"não"</formula>
    </cfRule>
  </conditionalFormatting>
  <conditionalFormatting sqref="B30 B47">
    <cfRule type="cellIs" dxfId="392" priority="43" operator="equal">
      <formula>"sim"</formula>
    </cfRule>
  </conditionalFormatting>
  <conditionalFormatting sqref="B30 B47">
    <cfRule type="cellIs" dxfId="391" priority="44" operator="equal">
      <formula>"não"</formula>
    </cfRule>
  </conditionalFormatting>
  <conditionalFormatting sqref="B31 B48 B56 B58">
    <cfRule type="cellIs" dxfId="390" priority="45" operator="equal">
      <formula>"sim"</formula>
    </cfRule>
  </conditionalFormatting>
  <conditionalFormatting sqref="B31 B48 B56 B58">
    <cfRule type="cellIs" dxfId="389" priority="46" operator="equal">
      <formula>"não"</formula>
    </cfRule>
  </conditionalFormatting>
  <conditionalFormatting sqref="B32 B49">
    <cfRule type="cellIs" dxfId="388" priority="47" operator="equal">
      <formula>"sim"</formula>
    </cfRule>
  </conditionalFormatting>
  <conditionalFormatting sqref="B32 B49">
    <cfRule type="cellIs" dxfId="387" priority="48" operator="equal">
      <formula>"não"</formula>
    </cfRule>
  </conditionalFormatting>
  <conditionalFormatting sqref="B37 D53">
    <cfRule type="cellIs" dxfId="386" priority="49" operator="equal">
      <formula>"sim"</formula>
    </cfRule>
  </conditionalFormatting>
  <conditionalFormatting sqref="B37 D53">
    <cfRule type="cellIs" dxfId="385" priority="50" operator="equal">
      <formula>"não"</formula>
    </cfRule>
  </conditionalFormatting>
  <conditionalFormatting sqref="B38">
    <cfRule type="cellIs" dxfId="384" priority="51" operator="equal">
      <formula>"sim"</formula>
    </cfRule>
  </conditionalFormatting>
  <conditionalFormatting sqref="B38">
    <cfRule type="cellIs" dxfId="383" priority="52" operator="equal">
      <formula>"não"</formula>
    </cfRule>
  </conditionalFormatting>
  <conditionalFormatting sqref="B39">
    <cfRule type="cellIs" dxfId="382" priority="53" operator="equal">
      <formula>"sim"</formula>
    </cfRule>
  </conditionalFormatting>
  <conditionalFormatting sqref="B39">
    <cfRule type="cellIs" dxfId="381" priority="54" operator="equal">
      <formula>"não"</formula>
    </cfRule>
  </conditionalFormatting>
  <conditionalFormatting sqref="B61">
    <cfRule type="cellIs" dxfId="380" priority="55" operator="equal">
      <formula>"sim"</formula>
    </cfRule>
  </conditionalFormatting>
  <conditionalFormatting sqref="B61">
    <cfRule type="cellIs" dxfId="379" priority="56" operator="equal">
      <formula>"não"</formula>
    </cfRule>
  </conditionalFormatting>
  <conditionalFormatting sqref="A35 A40 A51 C61">
    <cfRule type="cellIs" dxfId="378" priority="57" operator="equal">
      <formula>"sim"</formula>
    </cfRule>
  </conditionalFormatting>
  <conditionalFormatting sqref="A35 A40 A51 C61">
    <cfRule type="cellIs" dxfId="377" priority="58" operator="equal">
      <formula>"não"</formula>
    </cfRule>
  </conditionalFormatting>
  <conditionalFormatting sqref="B35 B40 B51 D61">
    <cfRule type="cellIs" dxfId="376" priority="59" operator="equal">
      <formula>"sim"</formula>
    </cfRule>
  </conditionalFormatting>
  <conditionalFormatting sqref="B35 B40 B51 D61">
    <cfRule type="cellIs" dxfId="375" priority="60" operator="equal">
      <formula>"não"</formula>
    </cfRule>
  </conditionalFormatting>
  <conditionalFormatting sqref="C35 C40 C51 E61">
    <cfRule type="cellIs" dxfId="374" priority="61" operator="equal">
      <formula>"sim"</formula>
    </cfRule>
  </conditionalFormatting>
  <conditionalFormatting sqref="C35 C40 C51 E61">
    <cfRule type="cellIs" dxfId="373" priority="62" operator="equal">
      <formula>"não"</formula>
    </cfRule>
  </conditionalFormatting>
  <conditionalFormatting sqref="D35 D51 F61">
    <cfRule type="cellIs" dxfId="372" priority="63" operator="equal">
      <formula>"sim"</formula>
    </cfRule>
  </conditionalFormatting>
  <conditionalFormatting sqref="D35 D51 F61">
    <cfRule type="cellIs" dxfId="371" priority="64" operator="equal">
      <formula>"não"</formula>
    </cfRule>
  </conditionalFormatting>
  <conditionalFormatting sqref="E35 E51 G61">
    <cfRule type="cellIs" dxfId="370" priority="65" operator="equal">
      <formula>"sim"</formula>
    </cfRule>
  </conditionalFormatting>
  <conditionalFormatting sqref="E35 E51 G61">
    <cfRule type="cellIs" dxfId="369" priority="66" operator="equal">
      <formula>"não"</formula>
    </cfRule>
  </conditionalFormatting>
  <conditionalFormatting sqref="F35 F51 H61">
    <cfRule type="cellIs" dxfId="368" priority="67" operator="equal">
      <formula>"sim"</formula>
    </cfRule>
  </conditionalFormatting>
  <conditionalFormatting sqref="F35 F51 H61">
    <cfRule type="cellIs" dxfId="367" priority="68" operator="equal">
      <formula>"não"</formula>
    </cfRule>
  </conditionalFormatting>
  <conditionalFormatting sqref="G35 G51 I61">
    <cfRule type="cellIs" dxfId="366" priority="69" operator="equal">
      <formula>"sim"</formula>
    </cfRule>
  </conditionalFormatting>
  <conditionalFormatting sqref="G35 G51 I61">
    <cfRule type="cellIs" dxfId="365" priority="70" operator="equal">
      <formula>"não"</formula>
    </cfRule>
  </conditionalFormatting>
  <conditionalFormatting sqref="H35 H51 J61">
    <cfRule type="cellIs" dxfId="364" priority="71" operator="equal">
      <formula>"sim"</formula>
    </cfRule>
  </conditionalFormatting>
  <conditionalFormatting sqref="H35 H51 J61">
    <cfRule type="cellIs" dxfId="363" priority="72" operator="equal">
      <formula>"não"</formula>
    </cfRule>
  </conditionalFormatting>
  <conditionalFormatting sqref="I35 I51 K61">
    <cfRule type="cellIs" dxfId="362" priority="73" operator="equal">
      <formula>"sim"</formula>
    </cfRule>
  </conditionalFormatting>
  <conditionalFormatting sqref="I35 I51 K61">
    <cfRule type="cellIs" dxfId="361" priority="74" operator="equal">
      <formula>"não"</formula>
    </cfRule>
  </conditionalFormatting>
  <conditionalFormatting sqref="J35 J51 L61">
    <cfRule type="cellIs" dxfId="360" priority="75" operator="equal">
      <formula>"sim"</formula>
    </cfRule>
  </conditionalFormatting>
  <conditionalFormatting sqref="J35 J51 L61">
    <cfRule type="cellIs" dxfId="359" priority="76" operator="equal">
      <formula>"não"</formula>
    </cfRule>
  </conditionalFormatting>
  <conditionalFormatting sqref="K35 K51 M61">
    <cfRule type="cellIs" dxfId="358" priority="77" operator="equal">
      <formula>"sim"</formula>
    </cfRule>
  </conditionalFormatting>
  <conditionalFormatting sqref="K35 K51 M61">
    <cfRule type="cellIs" dxfId="357" priority="78" operator="equal">
      <formula>"não"</formula>
    </cfRule>
  </conditionalFormatting>
  <conditionalFormatting sqref="L35 L51 N61">
    <cfRule type="cellIs" dxfId="356" priority="79" operator="equal">
      <formula>"sim"</formula>
    </cfRule>
  </conditionalFormatting>
  <conditionalFormatting sqref="L35 L51 N61">
    <cfRule type="cellIs" dxfId="355" priority="80" operator="equal">
      <formula>"não"</formula>
    </cfRule>
  </conditionalFormatting>
  <conditionalFormatting sqref="M35 M51 O61">
    <cfRule type="cellIs" dxfId="354" priority="81" operator="equal">
      <formula>"sim"</formula>
    </cfRule>
  </conditionalFormatting>
  <conditionalFormatting sqref="M35 M51 O61">
    <cfRule type="cellIs" dxfId="353" priority="82" operator="equal">
      <formula>"não"</formula>
    </cfRule>
  </conditionalFormatting>
  <conditionalFormatting sqref="N35 N51">
    <cfRule type="cellIs" dxfId="352" priority="83" operator="equal">
      <formula>"sim"</formula>
    </cfRule>
  </conditionalFormatting>
  <conditionalFormatting sqref="N35 N51">
    <cfRule type="cellIs" dxfId="351" priority="84" operator="equal">
      <formula>"não"</formula>
    </cfRule>
  </conditionalFormatting>
  <conditionalFormatting sqref="O35 O51 O61:Q61">
    <cfRule type="cellIs" dxfId="350" priority="85" operator="equal">
      <formula>"sim"</formula>
    </cfRule>
  </conditionalFormatting>
  <conditionalFormatting sqref="O35 O51 O61:Q61">
    <cfRule type="cellIs" dxfId="349" priority="86" operator="equal">
      <formula>"não"</formula>
    </cfRule>
  </conditionalFormatting>
  <conditionalFormatting sqref="R40">
    <cfRule type="cellIs" dxfId="348" priority="87" operator="equal">
      <formula>"sim"</formula>
    </cfRule>
  </conditionalFormatting>
  <conditionalFormatting sqref="R40">
    <cfRule type="cellIs" dxfId="347" priority="88" operator="equal">
      <formula>"não"</formula>
    </cfRule>
  </conditionalFormatting>
  <conditionalFormatting sqref="T35 T40 T51 T56 T61">
    <cfRule type="cellIs" dxfId="346" priority="89" operator="equal">
      <formula>"sim"</formula>
    </cfRule>
  </conditionalFormatting>
  <conditionalFormatting sqref="T35 T40 T51 T56 T61">
    <cfRule type="cellIs" dxfId="345" priority="90" operator="equal">
      <formula>"não"</formula>
    </cfRule>
  </conditionalFormatting>
  <conditionalFormatting sqref="N22:N23">
    <cfRule type="cellIs" dxfId="344" priority="91" operator="equal">
      <formula>"sim"</formula>
    </cfRule>
  </conditionalFormatting>
  <conditionalFormatting sqref="N22:N23">
    <cfRule type="cellIs" dxfId="343" priority="92" operator="equal">
      <formula>"não"</formula>
    </cfRule>
  </conditionalFormatting>
  <conditionalFormatting sqref="B29 B46">
    <cfRule type="cellIs" dxfId="342" priority="93" operator="equal">
      <formula>"sim"</formula>
    </cfRule>
  </conditionalFormatting>
  <conditionalFormatting sqref="B29 B46">
    <cfRule type="cellIs" dxfId="341" priority="94" operator="equal">
      <formula>"não"</formula>
    </cfRule>
  </conditionalFormatting>
  <conditionalFormatting sqref="F29">
    <cfRule type="cellIs" dxfId="340" priority="95" operator="equal">
      <formula>"sim"</formula>
    </cfRule>
  </conditionalFormatting>
  <conditionalFormatting sqref="F29">
    <cfRule type="cellIs" dxfId="339" priority="96" operator="equal">
      <formula>"não"</formula>
    </cfRule>
  </conditionalFormatting>
  <conditionalFormatting sqref="D32 D49 F59">
    <cfRule type="cellIs" dxfId="338" priority="97" operator="equal">
      <formula>"sim"</formula>
    </cfRule>
  </conditionalFormatting>
  <conditionalFormatting sqref="D32 D49 F59">
    <cfRule type="cellIs" dxfId="337" priority="98" operator="equal">
      <formula>"não"</formula>
    </cfRule>
  </conditionalFormatting>
  <conditionalFormatting sqref="E32 E49 G59">
    <cfRule type="cellIs" dxfId="336" priority="99" operator="equal">
      <formula>"sim"</formula>
    </cfRule>
  </conditionalFormatting>
  <conditionalFormatting sqref="E32 E49 G59">
    <cfRule type="cellIs" dxfId="335" priority="100" operator="equal">
      <formula>"não"</formula>
    </cfRule>
  </conditionalFormatting>
  <conditionalFormatting sqref="F32 F49 H59">
    <cfRule type="cellIs" dxfId="334" priority="101" operator="equal">
      <formula>"sim"</formula>
    </cfRule>
  </conditionalFormatting>
  <conditionalFormatting sqref="F32 F49 H59">
    <cfRule type="cellIs" dxfId="333" priority="102" operator="equal">
      <formula>"não"</formula>
    </cfRule>
  </conditionalFormatting>
  <conditionalFormatting sqref="G32 G49 I59">
    <cfRule type="cellIs" dxfId="332" priority="103" operator="equal">
      <formula>"sim"</formula>
    </cfRule>
  </conditionalFormatting>
  <conditionalFormatting sqref="G32 G49 I59">
    <cfRule type="cellIs" dxfId="331" priority="104" operator="equal">
      <formula>"não"</formula>
    </cfRule>
  </conditionalFormatting>
  <conditionalFormatting sqref="H32 H49 J59">
    <cfRule type="cellIs" dxfId="330" priority="105" operator="equal">
      <formula>"sim"</formula>
    </cfRule>
  </conditionalFormatting>
  <conditionalFormatting sqref="H32 H49 J59">
    <cfRule type="cellIs" dxfId="329" priority="106" operator="equal">
      <formula>"não"</formula>
    </cfRule>
  </conditionalFormatting>
  <conditionalFormatting sqref="I32 I49 K59">
    <cfRule type="cellIs" dxfId="328" priority="107" operator="equal">
      <formula>"sim"</formula>
    </cfRule>
  </conditionalFormatting>
  <conditionalFormatting sqref="I32 I49 K59">
    <cfRule type="cellIs" dxfId="327" priority="108" operator="equal">
      <formula>"não"</formula>
    </cfRule>
  </conditionalFormatting>
  <conditionalFormatting sqref="J32 J49 L59">
    <cfRule type="cellIs" dxfId="326" priority="109" operator="equal">
      <formula>"sim"</formula>
    </cfRule>
  </conditionalFormatting>
  <conditionalFormatting sqref="J32 J49 L59">
    <cfRule type="cellIs" dxfId="325" priority="110" operator="equal">
      <formula>"não"</formula>
    </cfRule>
  </conditionalFormatting>
  <conditionalFormatting sqref="K32 K49 M59">
    <cfRule type="cellIs" dxfId="324" priority="111" operator="equal">
      <formula>"sim"</formula>
    </cfRule>
  </conditionalFormatting>
  <conditionalFormatting sqref="K32 K49 M59">
    <cfRule type="cellIs" dxfId="323" priority="112" operator="equal">
      <formula>"não"</formula>
    </cfRule>
  </conditionalFormatting>
  <conditionalFormatting sqref="L32 L49 N59">
    <cfRule type="cellIs" dxfId="322" priority="113" operator="equal">
      <formula>"sim"</formula>
    </cfRule>
  </conditionalFormatting>
  <conditionalFormatting sqref="L32 L49 N59">
    <cfRule type="cellIs" dxfId="321" priority="114" operator="equal">
      <formula>"não"</formula>
    </cfRule>
  </conditionalFormatting>
  <conditionalFormatting sqref="M32 M49 O59">
    <cfRule type="cellIs" dxfId="320" priority="115" operator="equal">
      <formula>"sim"</formula>
    </cfRule>
  </conditionalFormatting>
  <conditionalFormatting sqref="M32 M49 O59">
    <cfRule type="cellIs" dxfId="319" priority="116" operator="equal">
      <formula>"não"</formula>
    </cfRule>
  </conditionalFormatting>
  <conditionalFormatting sqref="N32 N49 P59">
    <cfRule type="cellIs" dxfId="318" priority="117" operator="equal">
      <formula>"sim"</formula>
    </cfRule>
  </conditionalFormatting>
  <conditionalFormatting sqref="N32 N49 P59">
    <cfRule type="cellIs" dxfId="317" priority="118" operator="equal">
      <formula>"não"</formula>
    </cfRule>
  </conditionalFormatting>
  <conditionalFormatting sqref="O32 O49 Q59">
    <cfRule type="cellIs" dxfId="316" priority="119" operator="equal">
      <formula>"sim"</formula>
    </cfRule>
  </conditionalFormatting>
  <conditionalFormatting sqref="O32 O49 Q59">
    <cfRule type="cellIs" dxfId="315" priority="120" operator="equal">
      <formula>"não"</formula>
    </cfRule>
  </conditionalFormatting>
  <conditionalFormatting sqref="P32 P49 R59">
    <cfRule type="cellIs" dxfId="314" priority="121" operator="equal">
      <formula>"sim"</formula>
    </cfRule>
  </conditionalFormatting>
  <conditionalFormatting sqref="P32 P49 R59">
    <cfRule type="cellIs" dxfId="313" priority="122" operator="equal">
      <formula>"não"</formula>
    </cfRule>
  </conditionalFormatting>
  <conditionalFormatting sqref="D5:D16 D20:D21 D23:D33 D37 D49 F53 F59">
    <cfRule type="cellIs" dxfId="312" priority="123" operator="equal">
      <formula>"P1"</formula>
    </cfRule>
  </conditionalFormatting>
  <conditionalFormatting sqref="D5:D16 D20:D21 D23:D33 D37 D49 F53 F59">
    <cfRule type="cellIs" dxfId="311" priority="124" operator="equal">
      <formula>" P1 "</formula>
    </cfRule>
  </conditionalFormatting>
  <conditionalFormatting sqref="D5:D16 D20:D21 D23:D33 D37 D49 F53 F59">
    <cfRule type="cellIs" dxfId="310" priority="125" operator="equal">
      <formula>"  P1  "</formula>
    </cfRule>
  </conditionalFormatting>
  <conditionalFormatting sqref="E6:E16 E21 E23:E33 E37 E49 G53 G59">
    <cfRule type="cellIs" dxfId="309" priority="126" operator="equal">
      <formula>"P2"</formula>
    </cfRule>
  </conditionalFormatting>
  <conditionalFormatting sqref="E6:E16 E21 E23:E33 E37 E49 G53 G59">
    <cfRule type="cellIs" dxfId="308" priority="127" operator="equal">
      <formula>" P2 "</formula>
    </cfRule>
  </conditionalFormatting>
  <conditionalFormatting sqref="E6:E16 E21 E23:E33 E37 E49 G53 G59">
    <cfRule type="cellIs" dxfId="307" priority="128" operator="equal">
      <formula>"  P2  "</formula>
    </cfRule>
  </conditionalFormatting>
  <conditionalFormatting sqref="F6:F16 F21 F23:F33 F37 F49 H53 H59">
    <cfRule type="cellIs" dxfId="306" priority="129" operator="equal">
      <formula>"P3"</formula>
    </cfRule>
  </conditionalFormatting>
  <conditionalFormatting sqref="F6:F16 F21 F23:F33 F37 F49 H53 H59">
    <cfRule type="cellIs" dxfId="305" priority="130" operator="equal">
      <formula>" P3 "</formula>
    </cfRule>
  </conditionalFormatting>
  <conditionalFormatting sqref="F6:F16 F21 F23:F33 F37 F49 H53 H59">
    <cfRule type="cellIs" dxfId="304" priority="131" operator="equal">
      <formula>"  P3  "</formula>
    </cfRule>
  </conditionalFormatting>
  <conditionalFormatting sqref="G6:G16 G21 G23:G33 G37 G49 I53 I59">
    <cfRule type="cellIs" dxfId="303" priority="132" operator="equal">
      <formula>"P4"</formula>
    </cfRule>
  </conditionalFormatting>
  <conditionalFormatting sqref="G6:G16 G21 G23:G33 G37 G49 I53 I59">
    <cfRule type="cellIs" dxfId="302" priority="133" operator="equal">
      <formula>" P4 "</formula>
    </cfRule>
  </conditionalFormatting>
  <conditionalFormatting sqref="G6:G16 G21 G23:G33 G37 G49 I53 I59">
    <cfRule type="cellIs" dxfId="301" priority="134" operator="equal">
      <formula>"  P4  "</formula>
    </cfRule>
  </conditionalFormatting>
  <conditionalFormatting sqref="H6:H16 H21 H23:H30 H32:H33 H37 H49 J53 J59">
    <cfRule type="cellIs" dxfId="300" priority="135" operator="equal">
      <formula>"P5"</formula>
    </cfRule>
  </conditionalFormatting>
  <conditionalFormatting sqref="H6:H16 H21 H23:H30 H32:H33 H37 H49 J53 J59">
    <cfRule type="cellIs" dxfId="299" priority="136" operator="equal">
      <formula>" P5 "</formula>
    </cfRule>
  </conditionalFormatting>
  <conditionalFormatting sqref="H6:H16 H21 H23:H30 H32:H33 H37 H49 J53 J59">
    <cfRule type="cellIs" dxfId="298" priority="137" operator="equal">
      <formula>"  P5  "</formula>
    </cfRule>
  </conditionalFormatting>
  <conditionalFormatting sqref="I6:I16 I21 I23:I30 I32:I33 I37 I49 K53 K59">
    <cfRule type="cellIs" dxfId="297" priority="138" operator="equal">
      <formula>"P6"</formula>
    </cfRule>
  </conditionalFormatting>
  <conditionalFormatting sqref="I6:I16 I21 I23:I30 I32:I33 I37 I49 K53 K59">
    <cfRule type="cellIs" dxfId="296" priority="139" operator="equal">
      <formula>" P6 "</formula>
    </cfRule>
  </conditionalFormatting>
  <conditionalFormatting sqref="I6:I16 I21 I23:I30 I32:I33 I37 I49 K53 K59">
    <cfRule type="cellIs" dxfId="295" priority="140" operator="equal">
      <formula>"  P6  "</formula>
    </cfRule>
  </conditionalFormatting>
  <conditionalFormatting sqref="J6:J9 J12:J16 J21 J23:J27 J29:J30 J32:J33 J37 J49 L53 L59">
    <cfRule type="cellIs" dxfId="294" priority="141" operator="equal">
      <formula>"P7"</formula>
    </cfRule>
  </conditionalFormatting>
  <conditionalFormatting sqref="J6:J9 J12:J16 J21 J23:J27 J29:J30 J32:J33 J37 J49 L53 L59">
    <cfRule type="cellIs" dxfId="293" priority="142" operator="equal">
      <formula>" P7 "</formula>
    </cfRule>
  </conditionalFormatting>
  <conditionalFormatting sqref="J6:J9 J12:J16 J21 J23:J27 J29:J30 J32:J33 J37 J49 L53 L59">
    <cfRule type="cellIs" dxfId="292" priority="143" operator="equal">
      <formula>"  P7  "</formula>
    </cfRule>
  </conditionalFormatting>
  <conditionalFormatting sqref="K6:K9 K12:K16 K21 K24:K27 K29:K30 K32 K49 M59">
    <cfRule type="cellIs" dxfId="291" priority="144" operator="equal">
      <formula>"P8"</formula>
    </cfRule>
  </conditionalFormatting>
  <conditionalFormatting sqref="K6:K9 K12:K16 K21 K24:K27 K29:K30 K32 K49 M59">
    <cfRule type="cellIs" dxfId="290" priority="145" operator="equal">
      <formula>" P8 "</formula>
    </cfRule>
  </conditionalFormatting>
  <conditionalFormatting sqref="K6:K9 K12:K16 K21 K24:K27 K29:K30 K32 K49 M59">
    <cfRule type="cellIs" dxfId="289" priority="146" operator="equal">
      <formula>"  P8  "</formula>
    </cfRule>
  </conditionalFormatting>
  <conditionalFormatting sqref="L12:L16 L25 L27 L30 L32 L49 N59">
    <cfRule type="cellIs" dxfId="288" priority="147" operator="equal">
      <formula>"P9"</formula>
    </cfRule>
  </conditionalFormatting>
  <conditionalFormatting sqref="L12:L16 L25 L27 L30 L32 L49 N59">
    <cfRule type="cellIs" dxfId="287" priority="148" operator="equal">
      <formula>" P9 "</formula>
    </cfRule>
  </conditionalFormatting>
  <conditionalFormatting sqref="L12:L16 L25 L27 L30 L32 L49 N59">
    <cfRule type="cellIs" dxfId="286" priority="149" operator="equal">
      <formula>"  P9  "</formula>
    </cfRule>
  </conditionalFormatting>
  <conditionalFormatting sqref="M13 M15:M16 M25 M27 M30 M32 M49 O59">
    <cfRule type="cellIs" dxfId="285" priority="150" operator="equal">
      <formula>"P10"</formula>
    </cfRule>
  </conditionalFormatting>
  <conditionalFormatting sqref="M13 M15:M16 M25 M27 M30 M32 M49 O59">
    <cfRule type="cellIs" dxfId="284" priority="151" operator="equal">
      <formula>" P10 "</formula>
    </cfRule>
  </conditionalFormatting>
  <conditionalFormatting sqref="M13 M15:M16 M25 M27 M30 M32 M49 O59">
    <cfRule type="cellIs" dxfId="283" priority="152" operator="equal">
      <formula>"  P10  "</formula>
    </cfRule>
  </conditionalFormatting>
  <conditionalFormatting sqref="N16 N25 N27">
    <cfRule type="cellIs" dxfId="282" priority="153" operator="equal">
      <formula>"P11"</formula>
    </cfRule>
  </conditionalFormatting>
  <conditionalFormatting sqref="N16 N25 N27">
    <cfRule type="cellIs" dxfId="281" priority="154" operator="equal">
      <formula>" P11 "</formula>
    </cfRule>
  </conditionalFormatting>
  <conditionalFormatting sqref="N16 N25 N27">
    <cfRule type="cellIs" dxfId="280" priority="155" operator="equal">
      <formula>"  P11  "</formula>
    </cfRule>
  </conditionalFormatting>
  <conditionalFormatting sqref="O16 O27">
    <cfRule type="cellIs" dxfId="279" priority="156" operator="equal">
      <formula>"P12"</formula>
    </cfRule>
  </conditionalFormatting>
  <conditionalFormatting sqref="O16 O27">
    <cfRule type="cellIs" dxfId="278" priority="157" operator="equal">
      <formula>" P12 "</formula>
    </cfRule>
  </conditionalFormatting>
  <conditionalFormatting sqref="O16 O27">
    <cfRule type="cellIs" dxfId="277" priority="158" operator="equal">
      <formula>"  P12  "</formula>
    </cfRule>
  </conditionalFormatting>
  <conditionalFormatting sqref="P16 P27">
    <cfRule type="cellIs" dxfId="276" priority="159" operator="equal">
      <formula>"P13"</formula>
    </cfRule>
  </conditionalFormatting>
  <conditionalFormatting sqref="P16 P27">
    <cfRule type="cellIs" dxfId="275" priority="160" operator="equal">
      <formula>" P13 "</formula>
    </cfRule>
  </conditionalFormatting>
  <conditionalFormatting sqref="P16 P27">
    <cfRule type="cellIs" dxfId="274" priority="161" operator="equal">
      <formula>"  P13  "</formula>
    </cfRule>
  </conditionalFormatting>
  <conditionalFormatting sqref="Q16">
    <cfRule type="cellIs" dxfId="273" priority="162" operator="equal">
      <formula>"P14"</formula>
    </cfRule>
  </conditionalFormatting>
  <conditionalFormatting sqref="Q16">
    <cfRule type="cellIs" dxfId="272" priority="163" operator="equal">
      <formula>" P14 "</formula>
    </cfRule>
  </conditionalFormatting>
  <conditionalFormatting sqref="Q16">
    <cfRule type="cellIs" dxfId="271" priority="164" operator="equal">
      <formula>"  P14  "</formula>
    </cfRule>
  </conditionalFormatting>
  <conditionalFormatting sqref="D17">
    <cfRule type="cellIs" dxfId="270" priority="165" operator="equal">
      <formula>"P15"</formula>
    </cfRule>
  </conditionalFormatting>
  <conditionalFormatting sqref="D17">
    <cfRule type="cellIs" dxfId="269" priority="166" operator="equal">
      <formula>"  P15  "</formula>
    </cfRule>
  </conditionalFormatting>
  <conditionalFormatting sqref="D17">
    <cfRule type="cellIs" dxfId="268" priority="167" operator="equal">
      <formula>" P15 "</formula>
    </cfRule>
  </conditionalFormatting>
  <conditionalFormatting sqref="E17">
    <cfRule type="cellIs" dxfId="267" priority="168" operator="equal">
      <formula>"P16"</formula>
    </cfRule>
  </conditionalFormatting>
  <conditionalFormatting sqref="E17">
    <cfRule type="cellIs" dxfId="266" priority="169" operator="equal">
      <formula>" P16 "</formula>
    </cfRule>
  </conditionalFormatting>
  <conditionalFormatting sqref="E17">
    <cfRule type="cellIs" dxfId="265" priority="170" operator="equal">
      <formula>"  P16  "</formula>
    </cfRule>
  </conditionalFormatting>
  <conditionalFormatting sqref="T6:T33 T35">
    <cfRule type="cellIs" dxfId="264" priority="171" operator="equal">
      <formula>"100%"</formula>
    </cfRule>
  </conditionalFormatting>
  <pageMargins left="0.78749999999999998" right="0.78749999999999998" top="1.05277777777778" bottom="1.05277777777778" header="0" footer="0"/>
  <pageSetup paperSize="9" orientation="portrait"/>
  <headerFooter>
    <oddHeader>&amp;C&amp;A</oddHeader>
    <oddFooter>&amp;CPágina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1C232"/>
  </sheetPr>
  <dimension ref="A1:AA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28.140625" customWidth="1"/>
    <col min="3" max="3" width="18.57031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7" width="8.7109375" hidden="1" customWidth="1"/>
  </cols>
  <sheetData>
    <row r="1" spans="1:10" ht="15.75" customHeight="1">
      <c r="A1" s="282" t="str">
        <f>HYPERLINK("https://drive.google.com/open?id=1Buk0IyekwxFTd-BV4txPgsbyPSQ50W9W","KPA 2.1 -  TREINAMENTO E DESENVOLVIMENTO")</f>
        <v>KPA 2.1 -  TREINAMENTO E DESENVOLVIMENTO</v>
      </c>
      <c r="B1" s="367"/>
      <c r="C1" s="76"/>
      <c r="D1" s="77"/>
      <c r="E1" s="76"/>
      <c r="F1" s="76"/>
      <c r="G1" s="76"/>
      <c r="H1" s="78"/>
      <c r="I1" s="79"/>
      <c r="J1" s="80"/>
    </row>
    <row r="2" spans="1:10" ht="15.75" customHeight="1" outlineLevel="1">
      <c r="A2" s="81" t="s">
        <v>45</v>
      </c>
      <c r="B2" s="82"/>
      <c r="C2" s="283" t="s">
        <v>89</v>
      </c>
      <c r="D2" s="367"/>
      <c r="E2" s="367"/>
      <c r="F2" s="76"/>
      <c r="G2" s="76"/>
      <c r="H2" s="78"/>
      <c r="I2" s="79"/>
      <c r="J2" s="80"/>
    </row>
    <row r="3" spans="1:10" ht="105" hidden="1" customHeight="1" outlineLevel="1">
      <c r="A3" s="81"/>
      <c r="B3" s="82"/>
      <c r="C3" s="367"/>
      <c r="D3" s="367"/>
      <c r="E3" s="367"/>
      <c r="F3" s="76"/>
      <c r="G3" s="76"/>
      <c r="H3" s="78"/>
      <c r="I3" s="79"/>
      <c r="J3" s="80"/>
    </row>
    <row r="4" spans="1:10" ht="108" customHeight="1" outlineLevel="1">
      <c r="A4" s="284" t="s">
        <v>90</v>
      </c>
      <c r="B4" s="367"/>
      <c r="C4" s="367"/>
      <c r="D4" s="367"/>
      <c r="E4" s="367"/>
      <c r="F4" s="76"/>
      <c r="G4" s="76"/>
      <c r="H4" s="78"/>
      <c r="I4" s="79"/>
      <c r="J4" s="80"/>
    </row>
    <row r="5" spans="1:10" ht="24.75" customHeight="1">
      <c r="A5" s="83" t="s">
        <v>91</v>
      </c>
      <c r="B5" s="84" t="s">
        <v>92</v>
      </c>
      <c r="C5" s="84" t="s">
        <v>93</v>
      </c>
      <c r="D5" s="84" t="s">
        <v>94</v>
      </c>
      <c r="E5" s="84" t="s">
        <v>95</v>
      </c>
      <c r="F5" s="85"/>
      <c r="G5" s="85" t="s">
        <v>96</v>
      </c>
      <c r="H5" s="85" t="s">
        <v>97</v>
      </c>
      <c r="I5" s="86" t="s">
        <v>98</v>
      </c>
      <c r="J5" s="87"/>
    </row>
    <row r="6" spans="1:10">
      <c r="A6" s="285" t="s">
        <v>99</v>
      </c>
      <c r="B6" s="279" t="s">
        <v>100</v>
      </c>
      <c r="C6" s="280" t="s">
        <v>101</v>
      </c>
      <c r="D6" s="400"/>
      <c r="E6" s="400"/>
      <c r="F6" s="88"/>
      <c r="G6" s="294"/>
      <c r="H6" s="294"/>
      <c r="I6" s="294"/>
      <c r="J6" s="90"/>
    </row>
    <row r="7" spans="1:10" ht="29.25" customHeight="1">
      <c r="A7" s="401"/>
      <c r="B7" s="402"/>
      <c r="C7" s="281"/>
      <c r="D7" s="92" t="s">
        <v>102</v>
      </c>
      <c r="E7" s="93"/>
      <c r="F7" s="88"/>
      <c r="G7" s="403"/>
      <c r="H7" s="403"/>
      <c r="I7" s="403"/>
      <c r="J7" s="90"/>
    </row>
    <row r="8" spans="1:10" ht="30" customHeight="1">
      <c r="A8" s="401"/>
      <c r="B8" s="402"/>
      <c r="C8" s="404"/>
      <c r="D8" s="92" t="s">
        <v>103</v>
      </c>
      <c r="E8" s="93"/>
      <c r="F8" s="88"/>
      <c r="G8" s="403"/>
      <c r="H8" s="403"/>
      <c r="I8" s="403"/>
      <c r="J8" s="90"/>
    </row>
    <row r="9" spans="1:10" ht="39.75" customHeight="1">
      <c r="A9" s="401"/>
      <c r="B9" s="402"/>
      <c r="C9" s="404"/>
      <c r="D9" s="92" t="s">
        <v>104</v>
      </c>
      <c r="E9" s="93"/>
      <c r="F9" s="88"/>
      <c r="G9" s="403"/>
      <c r="H9" s="403"/>
      <c r="I9" s="403"/>
      <c r="J9" s="90"/>
    </row>
    <row r="10" spans="1:10" ht="29.25" customHeight="1">
      <c r="A10" s="401"/>
      <c r="B10" s="402"/>
      <c r="C10" s="405"/>
      <c r="D10" s="92" t="s">
        <v>105</v>
      </c>
      <c r="E10" s="93"/>
      <c r="F10" s="88"/>
      <c r="G10" s="403"/>
      <c r="H10" s="403"/>
      <c r="I10" s="403"/>
      <c r="J10" s="90"/>
    </row>
    <row r="11" spans="1:10">
      <c r="A11" s="401"/>
      <c r="B11" s="402"/>
      <c r="C11" s="296" t="s">
        <v>106</v>
      </c>
      <c r="D11" s="367"/>
      <c r="E11" s="94"/>
      <c r="F11" s="88"/>
      <c r="G11" s="403"/>
      <c r="H11" s="403"/>
      <c r="I11" s="403"/>
      <c r="J11" s="90"/>
    </row>
    <row r="12" spans="1:10" ht="42" customHeight="1">
      <c r="A12" s="401"/>
      <c r="B12" s="402"/>
      <c r="C12" s="281"/>
      <c r="D12" s="95" t="s">
        <v>107</v>
      </c>
      <c r="E12" s="93"/>
      <c r="F12" s="88"/>
      <c r="G12" s="403"/>
      <c r="H12" s="403"/>
      <c r="I12" s="403"/>
      <c r="J12" s="90"/>
    </row>
    <row r="13" spans="1:10" ht="31.5" customHeight="1">
      <c r="A13" s="401"/>
      <c r="B13" s="406"/>
      <c r="C13" s="405"/>
      <c r="D13" s="96" t="s">
        <v>108</v>
      </c>
      <c r="E13" s="93"/>
      <c r="F13" s="88"/>
      <c r="G13" s="403"/>
      <c r="H13" s="403"/>
      <c r="I13" s="403"/>
      <c r="J13" s="90"/>
    </row>
    <row r="14" spans="1:10">
      <c r="A14" s="401"/>
      <c r="B14" s="279" t="s">
        <v>109</v>
      </c>
      <c r="C14" s="280" t="s">
        <v>101</v>
      </c>
      <c r="D14" s="400"/>
      <c r="E14" s="97"/>
      <c r="F14" s="98"/>
      <c r="G14" s="99"/>
      <c r="H14" s="100"/>
      <c r="I14" s="101"/>
      <c r="J14" s="90" t="s">
        <v>110</v>
      </c>
    </row>
    <row r="15" spans="1:10" ht="42" customHeight="1">
      <c r="A15" s="401"/>
      <c r="B15" s="402"/>
      <c r="C15" s="281"/>
      <c r="D15" s="92" t="s">
        <v>111</v>
      </c>
      <c r="E15" s="102" t="s">
        <v>112</v>
      </c>
      <c r="F15" s="103"/>
      <c r="G15" s="89"/>
      <c r="H15" s="294"/>
      <c r="I15" s="294"/>
      <c r="J15" s="90"/>
    </row>
    <row r="16" spans="1:10" ht="42" customHeight="1">
      <c r="A16" s="401"/>
      <c r="B16" s="402"/>
      <c r="C16" s="404"/>
      <c r="D16" s="92" t="s">
        <v>113</v>
      </c>
      <c r="E16" s="102" t="s">
        <v>110</v>
      </c>
      <c r="F16" s="103"/>
      <c r="G16" s="89"/>
      <c r="H16" s="403"/>
      <c r="I16" s="403"/>
      <c r="J16" s="90"/>
    </row>
    <row r="17" spans="1:10" ht="30" customHeight="1">
      <c r="A17" s="401"/>
      <c r="B17" s="402"/>
      <c r="C17" s="404"/>
      <c r="D17" s="92" t="s">
        <v>114</v>
      </c>
      <c r="E17" s="104" t="s">
        <v>112</v>
      </c>
      <c r="F17" s="103"/>
      <c r="G17" s="89"/>
      <c r="H17" s="403"/>
      <c r="I17" s="403"/>
      <c r="J17" s="90"/>
    </row>
    <row r="18" spans="1:10" ht="30" customHeight="1">
      <c r="A18" s="401"/>
      <c r="B18" s="402"/>
      <c r="C18" s="404"/>
      <c r="D18" s="92" t="s">
        <v>115</v>
      </c>
      <c r="E18" s="102" t="s">
        <v>110</v>
      </c>
      <c r="F18" s="103"/>
      <c r="G18" s="89"/>
      <c r="H18" s="403"/>
      <c r="I18" s="403"/>
      <c r="J18" s="90"/>
    </row>
    <row r="19" spans="1:10" ht="29.25" customHeight="1">
      <c r="A19" s="401"/>
      <c r="B19" s="402"/>
      <c r="C19" s="404"/>
      <c r="D19" s="92" t="s">
        <v>116</v>
      </c>
      <c r="E19" s="102" t="s">
        <v>110</v>
      </c>
      <c r="F19" s="103"/>
      <c r="G19" s="89"/>
      <c r="H19" s="403"/>
      <c r="I19" s="403"/>
      <c r="J19" s="90"/>
    </row>
    <row r="20" spans="1:10" ht="29.25" customHeight="1">
      <c r="A20" s="401"/>
      <c r="B20" s="402"/>
      <c r="C20" s="405"/>
      <c r="D20" s="92" t="s">
        <v>117</v>
      </c>
      <c r="E20" s="104" t="s">
        <v>110</v>
      </c>
      <c r="F20" s="105"/>
      <c r="G20" s="89"/>
      <c r="H20" s="403"/>
      <c r="I20" s="403"/>
      <c r="J20" s="90" t="s">
        <v>112</v>
      </c>
    </row>
    <row r="21" spans="1:10" ht="15.75" customHeight="1">
      <c r="A21" s="401"/>
      <c r="B21" s="402"/>
      <c r="C21" s="296" t="s">
        <v>106</v>
      </c>
      <c r="D21" s="367"/>
      <c r="E21" s="298"/>
      <c r="F21" s="367"/>
      <c r="G21" s="89"/>
      <c r="H21" s="403"/>
      <c r="I21" s="403"/>
      <c r="J21" s="90"/>
    </row>
    <row r="22" spans="1:10" ht="18" customHeight="1">
      <c r="A22" s="401"/>
      <c r="B22" s="402"/>
      <c r="C22" s="281"/>
      <c r="D22" s="106" t="s">
        <v>118</v>
      </c>
      <c r="E22" s="102" t="s">
        <v>110</v>
      </c>
      <c r="F22" s="107" t="s">
        <v>110</v>
      </c>
      <c r="G22" s="89"/>
      <c r="H22" s="403"/>
      <c r="I22" s="403"/>
      <c r="J22" s="108"/>
    </row>
    <row r="23" spans="1:10" ht="31.5" customHeight="1">
      <c r="A23" s="401"/>
      <c r="B23" s="406"/>
      <c r="C23" s="405"/>
      <c r="D23" s="109" t="s">
        <v>119</v>
      </c>
      <c r="E23" s="110" t="s">
        <v>110</v>
      </c>
      <c r="F23" s="111" t="s">
        <v>110</v>
      </c>
      <c r="G23" s="89"/>
      <c r="H23" s="403"/>
      <c r="I23" s="403"/>
      <c r="J23" s="108"/>
    </row>
    <row r="24" spans="1:10" ht="15.75" customHeight="1">
      <c r="A24" s="401"/>
      <c r="B24" s="279" t="s">
        <v>120</v>
      </c>
      <c r="C24" s="280" t="s">
        <v>101</v>
      </c>
      <c r="D24" s="407"/>
      <c r="E24" s="97"/>
      <c r="F24" s="112" t="s">
        <v>110</v>
      </c>
      <c r="G24" s="99"/>
      <c r="H24" s="100"/>
      <c r="I24" s="113"/>
      <c r="J24" s="108"/>
    </row>
    <row r="25" spans="1:10" ht="30" customHeight="1">
      <c r="A25" s="401"/>
      <c r="B25" s="402"/>
      <c r="C25" s="281"/>
      <c r="D25" s="92" t="s">
        <v>121</v>
      </c>
      <c r="E25" s="102" t="s">
        <v>112</v>
      </c>
      <c r="F25" s="114"/>
      <c r="G25" s="295"/>
      <c r="H25" s="294"/>
      <c r="I25" s="294"/>
      <c r="J25" s="108"/>
    </row>
    <row r="26" spans="1:10" ht="18" customHeight="1">
      <c r="A26" s="401"/>
      <c r="B26" s="402"/>
      <c r="C26" s="404"/>
      <c r="D26" s="92" t="s">
        <v>122</v>
      </c>
      <c r="E26" s="102" t="s">
        <v>110</v>
      </c>
      <c r="F26" s="114" t="s">
        <v>112</v>
      </c>
      <c r="G26" s="403"/>
      <c r="H26" s="403"/>
      <c r="I26" s="403"/>
      <c r="J26" s="108"/>
    </row>
    <row r="27" spans="1:10" ht="42" customHeight="1">
      <c r="A27" s="401"/>
      <c r="B27" s="402"/>
      <c r="C27" s="404"/>
      <c r="D27" s="106" t="s">
        <v>123</v>
      </c>
      <c r="E27" s="288" t="s">
        <v>110</v>
      </c>
      <c r="F27" s="408"/>
      <c r="G27" s="403"/>
      <c r="H27" s="403"/>
      <c r="I27" s="403"/>
      <c r="J27" s="108"/>
    </row>
    <row r="28" spans="1:10" ht="42" customHeight="1">
      <c r="A28" s="401"/>
      <c r="B28" s="402"/>
      <c r="C28" s="405"/>
      <c r="D28" s="92" t="s">
        <v>124</v>
      </c>
      <c r="E28" s="288" t="s">
        <v>110</v>
      </c>
      <c r="F28" s="408"/>
      <c r="G28" s="403"/>
      <c r="H28" s="403"/>
      <c r="I28" s="403"/>
      <c r="J28" s="108"/>
    </row>
    <row r="29" spans="1:10" ht="19.5" customHeight="1">
      <c r="A29" s="401"/>
      <c r="B29" s="402"/>
      <c r="C29" s="278" t="s">
        <v>106</v>
      </c>
      <c r="D29" s="409"/>
      <c r="E29" s="118"/>
      <c r="F29" s="114"/>
      <c r="G29" s="403"/>
      <c r="H29" s="403"/>
      <c r="I29" s="403"/>
      <c r="J29" s="108"/>
    </row>
    <row r="30" spans="1:10" ht="39.75" customHeight="1">
      <c r="A30" s="401"/>
      <c r="B30" s="402"/>
      <c r="C30" s="297"/>
      <c r="D30" s="92" t="s">
        <v>125</v>
      </c>
      <c r="E30" s="288" t="s">
        <v>112</v>
      </c>
      <c r="F30" s="408"/>
      <c r="G30" s="403"/>
      <c r="H30" s="403"/>
      <c r="I30" s="403"/>
      <c r="J30" s="108"/>
    </row>
    <row r="31" spans="1:10" ht="28.5" customHeight="1">
      <c r="A31" s="401"/>
      <c r="B31" s="406"/>
      <c r="C31" s="405"/>
      <c r="D31" s="119" t="s">
        <v>126</v>
      </c>
      <c r="E31" s="290" t="s">
        <v>110</v>
      </c>
      <c r="F31" s="410"/>
      <c r="G31" s="411"/>
      <c r="H31" s="403"/>
      <c r="I31" s="411"/>
      <c r="J31" s="108"/>
    </row>
    <row r="32" spans="1:10" ht="15.75" customHeight="1">
      <c r="A32" s="401"/>
      <c r="B32" s="279" t="s">
        <v>127</v>
      </c>
      <c r="C32" s="280" t="s">
        <v>101</v>
      </c>
      <c r="D32" s="407"/>
      <c r="E32" s="299"/>
      <c r="F32" s="412"/>
      <c r="G32" s="120"/>
      <c r="H32" s="100"/>
      <c r="I32" s="121"/>
      <c r="J32" s="108"/>
    </row>
    <row r="33" spans="1:10" ht="28.5" customHeight="1">
      <c r="A33" s="401"/>
      <c r="B33" s="402"/>
      <c r="C33" s="281"/>
      <c r="D33" s="92" t="s">
        <v>128</v>
      </c>
      <c r="E33" s="288" t="s">
        <v>110</v>
      </c>
      <c r="F33" s="408"/>
      <c r="G33" s="115"/>
      <c r="H33" s="295"/>
      <c r="I33" s="295"/>
      <c r="J33" s="108"/>
    </row>
    <row r="34" spans="1:10" ht="28.5" customHeight="1">
      <c r="A34" s="401"/>
      <c r="B34" s="402"/>
      <c r="C34" s="404"/>
      <c r="D34" s="92" t="s">
        <v>129</v>
      </c>
      <c r="E34" s="288" t="s">
        <v>110</v>
      </c>
      <c r="F34" s="408"/>
      <c r="G34" s="122"/>
      <c r="H34" s="403"/>
      <c r="I34" s="403"/>
      <c r="J34" s="108"/>
    </row>
    <row r="35" spans="1:10" ht="29.25" customHeight="1">
      <c r="A35" s="401"/>
      <c r="B35" s="402"/>
      <c r="C35" s="404"/>
      <c r="D35" s="92" t="s">
        <v>130</v>
      </c>
      <c r="E35" s="288" t="s">
        <v>110</v>
      </c>
      <c r="F35" s="408"/>
      <c r="G35" s="122"/>
      <c r="H35" s="403"/>
      <c r="I35" s="403"/>
      <c r="J35" s="108"/>
    </row>
    <row r="36" spans="1:10" ht="28.5" customHeight="1">
      <c r="A36" s="401"/>
      <c r="B36" s="402"/>
      <c r="C36" s="404"/>
      <c r="D36" s="92" t="s">
        <v>131</v>
      </c>
      <c r="E36" s="288" t="s">
        <v>110</v>
      </c>
      <c r="F36" s="408"/>
      <c r="G36" s="122"/>
      <c r="H36" s="403"/>
      <c r="I36" s="403"/>
      <c r="J36" s="108"/>
    </row>
    <row r="37" spans="1:10" ht="43.5" customHeight="1">
      <c r="A37" s="401"/>
      <c r="B37" s="402"/>
      <c r="C37" s="404"/>
      <c r="D37" s="92" t="s">
        <v>132</v>
      </c>
      <c r="E37" s="288" t="s">
        <v>110</v>
      </c>
      <c r="F37" s="408"/>
      <c r="G37" s="122"/>
      <c r="H37" s="403"/>
      <c r="I37" s="403"/>
      <c r="J37" s="108"/>
    </row>
    <row r="38" spans="1:10" ht="30.75" customHeight="1">
      <c r="A38" s="401"/>
      <c r="B38" s="402"/>
      <c r="C38" s="404"/>
      <c r="D38" s="92" t="s">
        <v>133</v>
      </c>
      <c r="E38" s="288" t="s">
        <v>110</v>
      </c>
      <c r="F38" s="408"/>
      <c r="G38" s="122"/>
      <c r="H38" s="403"/>
      <c r="I38" s="403"/>
      <c r="J38" s="108"/>
    </row>
    <row r="39" spans="1:10" ht="27" customHeight="1">
      <c r="A39" s="401"/>
      <c r="B39" s="402"/>
      <c r="C39" s="404"/>
      <c r="D39" s="92" t="s">
        <v>134</v>
      </c>
      <c r="E39" s="102"/>
      <c r="F39" s="102"/>
      <c r="G39" s="122"/>
      <c r="H39" s="403"/>
      <c r="I39" s="403"/>
      <c r="J39" s="108"/>
    </row>
    <row r="40" spans="1:10" ht="15.75" customHeight="1">
      <c r="A40" s="401"/>
      <c r="B40" s="402"/>
      <c r="C40" s="404"/>
      <c r="D40" s="92" t="s">
        <v>135</v>
      </c>
      <c r="E40" s="102"/>
      <c r="F40" s="102"/>
      <c r="G40" s="122"/>
      <c r="H40" s="403"/>
      <c r="I40" s="403"/>
      <c r="J40" s="108"/>
    </row>
    <row r="41" spans="1:10" ht="30.75" customHeight="1">
      <c r="A41" s="401"/>
      <c r="B41" s="402"/>
      <c r="C41" s="405"/>
      <c r="D41" s="92" t="s">
        <v>136</v>
      </c>
      <c r="E41" s="102"/>
      <c r="F41" s="102"/>
      <c r="G41" s="122"/>
      <c r="H41" s="403"/>
      <c r="I41" s="403"/>
      <c r="J41" s="108"/>
    </row>
    <row r="42" spans="1:10" ht="18" customHeight="1">
      <c r="A42" s="401"/>
      <c r="B42" s="402"/>
      <c r="C42" s="278" t="s">
        <v>106</v>
      </c>
      <c r="D42" s="409"/>
      <c r="E42" s="289"/>
      <c r="F42" s="408"/>
      <c r="G42" s="122"/>
      <c r="H42" s="403"/>
      <c r="I42" s="403"/>
      <c r="J42" s="108"/>
    </row>
    <row r="43" spans="1:10" ht="29.25" customHeight="1">
      <c r="A43" s="401"/>
      <c r="B43" s="402"/>
      <c r="C43" s="281"/>
      <c r="D43" s="92" t="s">
        <v>137</v>
      </c>
      <c r="E43" s="288" t="s">
        <v>112</v>
      </c>
      <c r="F43" s="408"/>
      <c r="G43" s="122"/>
      <c r="H43" s="403"/>
      <c r="I43" s="403"/>
      <c r="J43" s="17"/>
    </row>
    <row r="44" spans="1:10" ht="28.5" customHeight="1">
      <c r="A44" s="401"/>
      <c r="B44" s="406"/>
      <c r="C44" s="405"/>
      <c r="D44" s="119" t="s">
        <v>138</v>
      </c>
      <c r="E44" s="290" t="s">
        <v>112</v>
      </c>
      <c r="F44" s="410"/>
      <c r="G44" s="123"/>
      <c r="H44" s="411"/>
      <c r="I44" s="411"/>
      <c r="J44" s="17"/>
    </row>
    <row r="45" spans="1:10" ht="15.75" customHeight="1">
      <c r="A45" s="401"/>
      <c r="B45" s="279" t="s">
        <v>139</v>
      </c>
      <c r="C45" s="280" t="s">
        <v>101</v>
      </c>
      <c r="D45" s="407"/>
      <c r="E45" s="280"/>
      <c r="F45" s="407"/>
      <c r="G45" s="124"/>
      <c r="H45" s="100"/>
      <c r="I45" s="101"/>
      <c r="J45" s="17"/>
    </row>
    <row r="46" spans="1:10" ht="28.5" customHeight="1">
      <c r="A46" s="401"/>
      <c r="B46" s="402"/>
      <c r="C46" s="281"/>
      <c r="D46" s="92" t="s">
        <v>140</v>
      </c>
      <c r="E46" s="288" t="s">
        <v>112</v>
      </c>
      <c r="F46" s="408"/>
      <c r="G46" s="291"/>
      <c r="H46" s="291"/>
      <c r="I46" s="291"/>
      <c r="J46" s="17"/>
    </row>
    <row r="47" spans="1:10" ht="27.75" customHeight="1">
      <c r="A47" s="401"/>
      <c r="B47" s="402"/>
      <c r="C47" s="404"/>
      <c r="D47" s="92" t="s">
        <v>141</v>
      </c>
      <c r="E47" s="288" t="s">
        <v>112</v>
      </c>
      <c r="F47" s="408"/>
      <c r="G47" s="403"/>
      <c r="H47" s="403"/>
      <c r="I47" s="403"/>
      <c r="J47" s="17"/>
    </row>
    <row r="48" spans="1:10" ht="16.5" customHeight="1">
      <c r="A48" s="401"/>
      <c r="B48" s="402"/>
      <c r="C48" s="405"/>
      <c r="D48" s="92" t="s">
        <v>142</v>
      </c>
      <c r="E48" s="288" t="s">
        <v>112</v>
      </c>
      <c r="F48" s="408"/>
      <c r="G48" s="403"/>
      <c r="H48" s="403"/>
      <c r="I48" s="403"/>
      <c r="J48" s="17"/>
    </row>
    <row r="49" spans="1:10" ht="16.5" customHeight="1">
      <c r="A49" s="401"/>
      <c r="B49" s="402"/>
      <c r="C49" s="278" t="s">
        <v>106</v>
      </c>
      <c r="D49" s="409"/>
      <c r="E49" s="289"/>
      <c r="F49" s="408"/>
      <c r="G49" s="403"/>
      <c r="H49" s="403"/>
      <c r="I49" s="403"/>
      <c r="J49" s="17"/>
    </row>
    <row r="50" spans="1:10" ht="27" customHeight="1">
      <c r="A50" s="401"/>
      <c r="B50" s="402"/>
      <c r="C50" s="281"/>
      <c r="D50" s="92" t="s">
        <v>143</v>
      </c>
      <c r="E50" s="288" t="s">
        <v>112</v>
      </c>
      <c r="F50" s="408"/>
      <c r="G50" s="403"/>
      <c r="H50" s="403"/>
      <c r="I50" s="403"/>
      <c r="J50" s="17"/>
    </row>
    <row r="51" spans="1:10" ht="27" customHeight="1">
      <c r="A51" s="401"/>
      <c r="B51" s="402"/>
      <c r="C51" s="404"/>
      <c r="D51" s="92" t="s">
        <v>144</v>
      </c>
      <c r="E51" s="288" t="s">
        <v>112</v>
      </c>
      <c r="F51" s="408"/>
      <c r="G51" s="403"/>
      <c r="H51" s="403"/>
      <c r="I51" s="403"/>
      <c r="J51" s="17"/>
    </row>
    <row r="52" spans="1:10" ht="27" customHeight="1">
      <c r="A52" s="413"/>
      <c r="B52" s="406"/>
      <c r="C52" s="405"/>
      <c r="D52" s="92" t="s">
        <v>145</v>
      </c>
      <c r="E52" s="288" t="s">
        <v>112</v>
      </c>
      <c r="F52" s="408"/>
      <c r="G52" s="411"/>
      <c r="H52" s="411"/>
      <c r="I52" s="411"/>
      <c r="J52" s="17"/>
    </row>
    <row r="53" spans="1:10" ht="15.75" customHeight="1">
      <c r="A53" s="287" t="s">
        <v>146</v>
      </c>
      <c r="B53" s="286" t="s">
        <v>147</v>
      </c>
      <c r="C53" s="280" t="s">
        <v>101</v>
      </c>
      <c r="D53" s="407"/>
      <c r="E53" s="125"/>
      <c r="F53" s="125"/>
      <c r="G53" s="99"/>
      <c r="H53" s="100"/>
      <c r="I53" s="101"/>
      <c r="J53" s="17"/>
    </row>
    <row r="54" spans="1:10" ht="27" customHeight="1">
      <c r="A54" s="401"/>
      <c r="B54" s="402"/>
      <c r="C54" s="281"/>
      <c r="D54" s="126" t="s">
        <v>148</v>
      </c>
      <c r="E54" s="125"/>
      <c r="F54" s="125"/>
      <c r="G54" s="291"/>
      <c r="H54" s="291"/>
      <c r="I54" s="291"/>
      <c r="J54" s="17"/>
    </row>
    <row r="55" spans="1:10" ht="27.75" customHeight="1">
      <c r="A55" s="401"/>
      <c r="B55" s="402"/>
      <c r="C55" s="404"/>
      <c r="D55" s="126" t="s">
        <v>149</v>
      </c>
      <c r="E55" s="125"/>
      <c r="F55" s="125"/>
      <c r="G55" s="403"/>
      <c r="H55" s="403"/>
      <c r="I55" s="403"/>
      <c r="J55" s="17"/>
    </row>
    <row r="56" spans="1:10" ht="27" customHeight="1">
      <c r="A56" s="401"/>
      <c r="B56" s="402"/>
      <c r="C56" s="405"/>
      <c r="D56" s="127" t="s">
        <v>150</v>
      </c>
      <c r="E56" s="125"/>
      <c r="F56" s="125"/>
      <c r="G56" s="403"/>
      <c r="H56" s="403"/>
      <c r="I56" s="403"/>
      <c r="J56" s="17"/>
    </row>
    <row r="57" spans="1:10" ht="15.75" customHeight="1">
      <c r="A57" s="401"/>
      <c r="B57" s="402"/>
      <c r="C57" s="278" t="s">
        <v>106</v>
      </c>
      <c r="D57" s="409"/>
      <c r="E57" s="125"/>
      <c r="F57" s="125"/>
      <c r="G57" s="403"/>
      <c r="H57" s="403"/>
      <c r="I57" s="403"/>
      <c r="J57" s="17"/>
    </row>
    <row r="58" spans="1:10" ht="30" customHeight="1">
      <c r="A58" s="401"/>
      <c r="B58" s="406"/>
      <c r="C58" s="128"/>
      <c r="D58" s="126" t="s">
        <v>151</v>
      </c>
      <c r="E58" s="125"/>
      <c r="F58" s="125"/>
      <c r="G58" s="411"/>
      <c r="H58" s="411"/>
      <c r="I58" s="411"/>
      <c r="J58" s="17"/>
    </row>
    <row r="59" spans="1:10" ht="15.75" customHeight="1">
      <c r="A59" s="401"/>
      <c r="B59" s="286" t="s">
        <v>152</v>
      </c>
      <c r="C59" s="280" t="s">
        <v>101</v>
      </c>
      <c r="D59" s="407"/>
      <c r="E59" s="292"/>
      <c r="F59" s="414"/>
      <c r="G59" s="99"/>
      <c r="H59" s="100"/>
      <c r="I59" s="101"/>
      <c r="J59" s="17"/>
    </row>
    <row r="60" spans="1:10" ht="29.25" customHeight="1">
      <c r="A60" s="401"/>
      <c r="B60" s="402"/>
      <c r="C60" s="281"/>
      <c r="D60" s="126" t="s">
        <v>153</v>
      </c>
      <c r="E60" s="288" t="s">
        <v>112</v>
      </c>
      <c r="F60" s="408"/>
      <c r="G60" s="291"/>
      <c r="H60" s="291"/>
      <c r="I60" s="291"/>
      <c r="J60" s="17"/>
    </row>
    <row r="61" spans="1:10" ht="29.25" customHeight="1">
      <c r="A61" s="401"/>
      <c r="B61" s="402"/>
      <c r="C61" s="404"/>
      <c r="D61" s="126" t="s">
        <v>154</v>
      </c>
      <c r="E61" s="288" t="s">
        <v>112</v>
      </c>
      <c r="F61" s="408"/>
      <c r="G61" s="403"/>
      <c r="H61" s="403"/>
      <c r="I61" s="403"/>
      <c r="J61" s="17"/>
    </row>
    <row r="62" spans="1:10" ht="40.5" customHeight="1">
      <c r="A62" s="401"/>
      <c r="B62" s="402"/>
      <c r="C62" s="405"/>
      <c r="D62" s="126" t="s">
        <v>155</v>
      </c>
      <c r="E62" s="288" t="s">
        <v>112</v>
      </c>
      <c r="F62" s="408"/>
      <c r="G62" s="403"/>
      <c r="H62" s="403"/>
      <c r="I62" s="403"/>
      <c r="J62" s="17"/>
    </row>
    <row r="63" spans="1:10" ht="15.75" customHeight="1">
      <c r="A63" s="401"/>
      <c r="B63" s="402"/>
      <c r="C63" s="278" t="s">
        <v>106</v>
      </c>
      <c r="D63" s="409"/>
      <c r="E63" s="289"/>
      <c r="F63" s="408"/>
      <c r="G63" s="403"/>
      <c r="H63" s="403"/>
      <c r="I63" s="403"/>
      <c r="J63" s="17"/>
    </row>
    <row r="64" spans="1:10" ht="30" customHeight="1">
      <c r="A64" s="401"/>
      <c r="B64" s="402"/>
      <c r="C64" s="281"/>
      <c r="D64" s="126" t="s">
        <v>156</v>
      </c>
      <c r="E64" s="288" t="s">
        <v>112</v>
      </c>
      <c r="F64" s="408"/>
      <c r="G64" s="403"/>
      <c r="H64" s="403"/>
      <c r="I64" s="403"/>
      <c r="J64" s="17"/>
    </row>
    <row r="65" spans="1:10" ht="29.25" customHeight="1">
      <c r="A65" s="401"/>
      <c r="B65" s="406"/>
      <c r="C65" s="405"/>
      <c r="D65" s="127" t="s">
        <v>157</v>
      </c>
      <c r="E65" s="288" t="s">
        <v>112</v>
      </c>
      <c r="F65" s="408"/>
      <c r="G65" s="411"/>
      <c r="H65" s="411"/>
      <c r="I65" s="411"/>
      <c r="J65" s="17"/>
    </row>
    <row r="66" spans="1:10" ht="15.75" customHeight="1">
      <c r="A66" s="401"/>
      <c r="B66" s="286" t="s">
        <v>158</v>
      </c>
      <c r="C66" s="280" t="s">
        <v>101</v>
      </c>
      <c r="D66" s="407"/>
      <c r="E66" s="292"/>
      <c r="F66" s="414"/>
      <c r="G66" s="99"/>
      <c r="H66" s="100"/>
      <c r="I66" s="101"/>
      <c r="J66" s="17"/>
    </row>
    <row r="67" spans="1:10" ht="29.25" customHeight="1">
      <c r="A67" s="401"/>
      <c r="B67" s="402"/>
      <c r="C67" s="281"/>
      <c r="D67" s="126" t="s">
        <v>159</v>
      </c>
      <c r="E67" s="288" t="s">
        <v>112</v>
      </c>
      <c r="F67" s="408"/>
      <c r="G67" s="291"/>
      <c r="H67" s="291"/>
      <c r="I67" s="291"/>
      <c r="J67" s="17"/>
    </row>
    <row r="68" spans="1:10" ht="39.75" customHeight="1">
      <c r="A68" s="401"/>
      <c r="B68" s="402"/>
      <c r="C68" s="405"/>
      <c r="D68" s="126" t="s">
        <v>160</v>
      </c>
      <c r="E68" s="288" t="s">
        <v>112</v>
      </c>
      <c r="F68" s="408"/>
      <c r="G68" s="403"/>
      <c r="H68" s="403"/>
      <c r="I68" s="403"/>
      <c r="J68" s="17"/>
    </row>
    <row r="69" spans="1:10" ht="15.75" customHeight="1">
      <c r="A69" s="401"/>
      <c r="B69" s="402"/>
      <c r="C69" s="278" t="s">
        <v>106</v>
      </c>
      <c r="D69" s="409"/>
      <c r="E69" s="289"/>
      <c r="F69" s="408"/>
      <c r="G69" s="403"/>
      <c r="H69" s="403"/>
      <c r="I69" s="403"/>
      <c r="J69" s="17"/>
    </row>
    <row r="70" spans="1:10" ht="29.25" customHeight="1">
      <c r="A70" s="413"/>
      <c r="B70" s="406"/>
      <c r="C70" s="129"/>
      <c r="D70" s="130" t="s">
        <v>161</v>
      </c>
      <c r="E70" s="293" t="s">
        <v>112</v>
      </c>
      <c r="F70" s="415"/>
      <c r="G70" s="416"/>
      <c r="H70" s="416"/>
      <c r="I70" s="416"/>
      <c r="J70" s="17"/>
    </row>
    <row r="71" spans="1:10" ht="15.75" customHeight="1">
      <c r="A71" s="131"/>
      <c r="B71" s="17"/>
      <c r="C71" s="132"/>
      <c r="D71" s="132"/>
      <c r="E71" s="133"/>
      <c r="F71" s="132"/>
      <c r="G71" s="134"/>
      <c r="H71" s="134"/>
      <c r="I71" s="135"/>
      <c r="J71" s="17"/>
    </row>
    <row r="72" spans="1:10" ht="15.75" hidden="1" customHeight="1">
      <c r="A72" s="131"/>
      <c r="B72" s="17"/>
      <c r="C72" s="132"/>
      <c r="D72" s="132"/>
      <c r="E72" s="133"/>
      <c r="F72" s="132"/>
      <c r="G72" s="134"/>
      <c r="H72" s="134"/>
      <c r="I72" s="135"/>
      <c r="J72" s="17"/>
    </row>
    <row r="73" spans="1:10" ht="15.75" hidden="1" customHeight="1">
      <c r="A73" s="131"/>
      <c r="B73" s="17"/>
      <c r="C73" s="132"/>
      <c r="D73" s="132"/>
      <c r="E73" s="133"/>
      <c r="F73" s="132"/>
      <c r="G73" s="134"/>
      <c r="H73" s="134"/>
      <c r="I73" s="135"/>
      <c r="J73" s="17"/>
    </row>
    <row r="74" spans="1:10" ht="15.75" hidden="1" customHeight="1">
      <c r="A74" s="131"/>
      <c r="B74" s="17"/>
      <c r="C74" s="132"/>
      <c r="D74" s="132"/>
      <c r="E74" s="133"/>
      <c r="F74" s="132"/>
      <c r="G74" s="134"/>
      <c r="H74" s="134"/>
      <c r="I74" s="135"/>
      <c r="J74" s="17"/>
    </row>
    <row r="75" spans="1:10" ht="15.75" hidden="1" customHeight="1">
      <c r="A75" s="131"/>
      <c r="B75" s="17"/>
      <c r="C75" s="132"/>
      <c r="D75" s="132"/>
      <c r="E75" s="133"/>
      <c r="F75" s="132"/>
      <c r="G75" s="134"/>
      <c r="H75" s="134"/>
      <c r="I75" s="135"/>
      <c r="J75" s="17"/>
    </row>
    <row r="76" spans="1:10" ht="15.75" hidden="1" customHeight="1">
      <c r="A76" s="131"/>
      <c r="B76" s="17"/>
      <c r="C76" s="132"/>
      <c r="D76" s="132"/>
      <c r="E76" s="133"/>
      <c r="F76" s="132"/>
      <c r="G76" s="134"/>
      <c r="H76" s="134"/>
      <c r="I76" s="135"/>
      <c r="J76" s="17"/>
    </row>
    <row r="77" spans="1:10" ht="15.75" hidden="1" customHeight="1">
      <c r="A77" s="131"/>
      <c r="B77" s="17"/>
      <c r="C77" s="132"/>
      <c r="D77" s="132"/>
      <c r="E77" s="133"/>
      <c r="F77" s="132"/>
      <c r="G77" s="134"/>
      <c r="H77" s="134"/>
      <c r="I77" s="135"/>
      <c r="J77" s="17"/>
    </row>
    <row r="78" spans="1:10" ht="15.75" hidden="1" customHeight="1">
      <c r="A78" s="131"/>
      <c r="B78" s="17"/>
      <c r="C78" s="132"/>
      <c r="D78" s="132"/>
      <c r="E78" s="133"/>
      <c r="F78" s="132"/>
      <c r="G78" s="134"/>
      <c r="H78" s="134"/>
      <c r="I78" s="135"/>
      <c r="J78" s="17"/>
    </row>
    <row r="79" spans="1:10" ht="15.75" hidden="1" customHeight="1">
      <c r="A79" s="131"/>
      <c r="B79" s="17"/>
      <c r="C79" s="132"/>
      <c r="D79" s="132"/>
      <c r="E79" s="133"/>
      <c r="F79" s="132"/>
      <c r="G79" s="134"/>
      <c r="H79" s="134"/>
      <c r="I79" s="135"/>
      <c r="J79" s="17"/>
    </row>
    <row r="80" spans="1:10" ht="15.75" hidden="1" customHeight="1">
      <c r="A80" s="131"/>
      <c r="B80" s="17"/>
      <c r="C80" s="132"/>
      <c r="D80" s="132"/>
      <c r="E80" s="133"/>
      <c r="F80" s="132"/>
      <c r="G80" s="134"/>
      <c r="H80" s="134"/>
      <c r="I80" s="135"/>
      <c r="J80" s="17"/>
    </row>
    <row r="81" spans="1:10" ht="15.75" hidden="1" customHeight="1">
      <c r="A81" s="131"/>
      <c r="B81" s="17"/>
      <c r="C81" s="132"/>
      <c r="D81" s="132"/>
      <c r="E81" s="133"/>
      <c r="F81" s="132"/>
      <c r="G81" s="134"/>
      <c r="H81" s="134"/>
      <c r="I81" s="135"/>
      <c r="J81" s="17"/>
    </row>
    <row r="82" spans="1:10" ht="15.75" hidden="1" customHeight="1">
      <c r="A82" s="131"/>
      <c r="B82" s="17"/>
      <c r="C82" s="132"/>
      <c r="D82" s="132"/>
      <c r="E82" s="133"/>
      <c r="F82" s="132"/>
      <c r="G82" s="134"/>
      <c r="H82" s="134"/>
      <c r="I82" s="135"/>
      <c r="J82" s="17"/>
    </row>
    <row r="83" spans="1:10" ht="15.75" hidden="1" customHeight="1">
      <c r="A83" s="131"/>
      <c r="B83" s="17"/>
      <c r="C83" s="132"/>
      <c r="D83" s="132"/>
      <c r="E83" s="133"/>
      <c r="F83" s="132"/>
      <c r="G83" s="134"/>
      <c r="H83" s="134"/>
      <c r="I83" s="135"/>
      <c r="J83" s="17"/>
    </row>
    <row r="84" spans="1:10" ht="15.75" hidden="1" customHeight="1">
      <c r="A84" s="131"/>
      <c r="B84" s="17"/>
      <c r="C84" s="132"/>
      <c r="D84" s="132"/>
      <c r="E84" s="133"/>
      <c r="F84" s="132"/>
      <c r="G84" s="134"/>
      <c r="H84" s="134"/>
      <c r="I84" s="135"/>
      <c r="J84" s="17"/>
    </row>
    <row r="85" spans="1:10" ht="15.75" hidden="1" customHeight="1">
      <c r="A85" s="131"/>
      <c r="B85" s="17"/>
      <c r="C85" s="132"/>
      <c r="D85" s="132"/>
      <c r="E85" s="133"/>
      <c r="F85" s="132"/>
      <c r="G85" s="134"/>
      <c r="H85" s="134"/>
      <c r="I85" s="135"/>
      <c r="J85" s="17"/>
    </row>
    <row r="86" spans="1:10" ht="15.75" hidden="1" customHeight="1">
      <c r="A86" s="131"/>
      <c r="B86" s="17"/>
      <c r="C86" s="132"/>
      <c r="D86" s="132"/>
      <c r="E86" s="133"/>
      <c r="F86" s="132"/>
      <c r="G86" s="134"/>
      <c r="H86" s="134"/>
      <c r="I86" s="135"/>
      <c r="J86" s="17"/>
    </row>
    <row r="87" spans="1:10" ht="15.75" hidden="1" customHeight="1">
      <c r="A87" s="131"/>
      <c r="B87" s="17"/>
      <c r="C87" s="132"/>
      <c r="D87" s="132"/>
      <c r="E87" s="133"/>
      <c r="F87" s="132"/>
      <c r="G87" s="134"/>
      <c r="H87" s="134"/>
      <c r="I87" s="135"/>
      <c r="J87" s="17"/>
    </row>
    <row r="88" spans="1:10" ht="15.75" hidden="1" customHeight="1">
      <c r="A88" s="131"/>
      <c r="B88" s="17"/>
      <c r="C88" s="132"/>
      <c r="D88" s="132"/>
      <c r="E88" s="133"/>
      <c r="F88" s="132"/>
      <c r="G88" s="134"/>
      <c r="H88" s="134"/>
      <c r="I88" s="135"/>
      <c r="J88" s="17"/>
    </row>
    <row r="89" spans="1:10" ht="15.75" hidden="1" customHeight="1">
      <c r="A89" s="131"/>
      <c r="B89" s="17"/>
      <c r="C89" s="132"/>
      <c r="D89" s="132"/>
      <c r="E89" s="133"/>
      <c r="F89" s="132"/>
      <c r="G89" s="134"/>
      <c r="H89" s="134"/>
      <c r="I89" s="135"/>
      <c r="J89" s="17"/>
    </row>
    <row r="90" spans="1:10" ht="15.75" hidden="1" customHeight="1">
      <c r="A90" s="131"/>
      <c r="B90" s="17"/>
      <c r="C90" s="132"/>
      <c r="D90" s="132"/>
      <c r="E90" s="133"/>
      <c r="F90" s="132"/>
      <c r="G90" s="134"/>
      <c r="H90" s="134"/>
      <c r="I90" s="135"/>
      <c r="J90" s="17"/>
    </row>
    <row r="91" spans="1:10" ht="15.75" hidden="1" customHeight="1">
      <c r="A91" s="131"/>
      <c r="B91" s="17"/>
      <c r="C91" s="132"/>
      <c r="D91" s="132"/>
      <c r="E91" s="133"/>
      <c r="F91" s="132"/>
      <c r="G91" s="134"/>
      <c r="H91" s="134"/>
      <c r="I91" s="135"/>
      <c r="J91" s="17"/>
    </row>
    <row r="92" spans="1:10" ht="15.75" hidden="1" customHeight="1">
      <c r="A92" s="131"/>
      <c r="B92" s="17"/>
      <c r="C92" s="132"/>
      <c r="D92" s="132"/>
      <c r="E92" s="133"/>
      <c r="F92" s="132"/>
      <c r="G92" s="134"/>
      <c r="H92" s="134"/>
      <c r="I92" s="135"/>
      <c r="J92" s="17"/>
    </row>
    <row r="93" spans="1:10" ht="15.75" hidden="1" customHeight="1">
      <c r="A93" s="131"/>
      <c r="B93" s="17"/>
      <c r="C93" s="132"/>
      <c r="D93" s="132"/>
      <c r="E93" s="133"/>
      <c r="F93" s="132"/>
      <c r="G93" s="134"/>
      <c r="H93" s="134"/>
      <c r="I93" s="135"/>
      <c r="J93" s="17"/>
    </row>
    <row r="94" spans="1:10" ht="15.75" hidden="1" customHeight="1">
      <c r="A94" s="131"/>
      <c r="B94" s="17"/>
      <c r="C94" s="132"/>
      <c r="D94" s="132"/>
      <c r="E94" s="133"/>
      <c r="F94" s="132"/>
      <c r="G94" s="134"/>
      <c r="H94" s="134"/>
      <c r="I94" s="135"/>
      <c r="J94" s="17"/>
    </row>
    <row r="95" spans="1:10" ht="15.75" hidden="1" customHeight="1">
      <c r="A95" s="131"/>
      <c r="B95" s="17"/>
      <c r="C95" s="132"/>
      <c r="D95" s="132"/>
      <c r="E95" s="133"/>
      <c r="F95" s="132"/>
      <c r="G95" s="134"/>
      <c r="H95" s="134"/>
      <c r="I95" s="135"/>
      <c r="J95" s="17"/>
    </row>
    <row r="96" spans="1:10" ht="15.75" hidden="1" customHeight="1">
      <c r="A96" s="131"/>
      <c r="B96" s="17"/>
      <c r="C96" s="132"/>
      <c r="D96" s="132"/>
      <c r="E96" s="133"/>
      <c r="F96" s="132"/>
      <c r="G96" s="134"/>
      <c r="H96" s="134"/>
      <c r="I96" s="135"/>
      <c r="J96" s="17"/>
    </row>
    <row r="97" spans="1:10" ht="15.75" hidden="1" customHeight="1">
      <c r="A97" s="131"/>
      <c r="B97" s="17"/>
      <c r="C97" s="132"/>
      <c r="D97" s="132"/>
      <c r="E97" s="133"/>
      <c r="F97" s="132"/>
      <c r="G97" s="134"/>
      <c r="H97" s="134"/>
      <c r="I97" s="135"/>
      <c r="J97" s="17"/>
    </row>
    <row r="98" spans="1:10" ht="15.75" hidden="1" customHeight="1">
      <c r="A98" s="131"/>
      <c r="B98" s="17"/>
      <c r="C98" s="132"/>
      <c r="D98" s="132"/>
      <c r="E98" s="133"/>
      <c r="F98" s="132"/>
      <c r="G98" s="134"/>
      <c r="H98" s="134"/>
      <c r="I98" s="135"/>
      <c r="J98" s="17"/>
    </row>
    <row r="99" spans="1:10" ht="15.75" hidden="1" customHeight="1">
      <c r="A99" s="131"/>
      <c r="B99" s="17"/>
      <c r="C99" s="132"/>
      <c r="D99" s="132"/>
      <c r="E99" s="133"/>
      <c r="F99" s="132"/>
      <c r="G99" s="134"/>
      <c r="H99" s="134"/>
      <c r="I99" s="135"/>
      <c r="J99" s="17"/>
    </row>
    <row r="100" spans="1:10" ht="15.75" hidden="1" customHeight="1">
      <c r="A100" s="131"/>
      <c r="B100" s="17"/>
      <c r="C100" s="132"/>
      <c r="D100" s="132"/>
      <c r="E100" s="133"/>
      <c r="F100" s="132"/>
      <c r="G100" s="134"/>
      <c r="H100" s="134"/>
      <c r="I100" s="135"/>
      <c r="J100" s="17"/>
    </row>
    <row r="101" spans="1:10" ht="15.75" hidden="1" customHeight="1">
      <c r="A101" s="17"/>
      <c r="B101" s="17"/>
      <c r="C101" s="132"/>
      <c r="D101" s="132"/>
      <c r="E101" s="133"/>
      <c r="F101" s="132"/>
      <c r="G101" s="134"/>
      <c r="H101" s="134"/>
      <c r="I101" s="135"/>
      <c r="J101" s="17"/>
    </row>
    <row r="102" spans="1:10" ht="15.75" hidden="1" customHeight="1">
      <c r="A102" s="17"/>
      <c r="B102" s="17"/>
      <c r="C102" s="132"/>
      <c r="D102" s="132"/>
      <c r="E102" s="133"/>
      <c r="F102" s="132"/>
      <c r="G102" s="134"/>
      <c r="H102" s="134"/>
      <c r="I102" s="135"/>
      <c r="J102" s="17"/>
    </row>
    <row r="103" spans="1:10" ht="15.75" hidden="1" customHeight="1">
      <c r="A103" s="17"/>
      <c r="B103" s="17"/>
      <c r="C103" s="132"/>
      <c r="D103" s="132"/>
      <c r="E103" s="133"/>
      <c r="F103" s="132"/>
      <c r="G103" s="134"/>
      <c r="H103" s="134"/>
      <c r="I103" s="135"/>
      <c r="J103" s="17"/>
    </row>
    <row r="104" spans="1:10" ht="15.75" hidden="1" customHeight="1">
      <c r="A104" s="17"/>
      <c r="B104" s="17"/>
      <c r="C104" s="132"/>
      <c r="D104" s="132"/>
      <c r="E104" s="133"/>
      <c r="F104" s="132"/>
      <c r="G104" s="134"/>
      <c r="H104" s="134"/>
      <c r="I104" s="135"/>
      <c r="J104" s="17"/>
    </row>
    <row r="105" spans="1:10" ht="15.75" hidden="1" customHeight="1">
      <c r="A105" s="17"/>
      <c r="B105" s="17"/>
      <c r="C105" s="132"/>
      <c r="D105" s="132"/>
      <c r="E105" s="133"/>
      <c r="F105" s="132"/>
      <c r="G105" s="134"/>
      <c r="H105" s="134"/>
      <c r="I105" s="135"/>
      <c r="J105" s="17"/>
    </row>
    <row r="106" spans="1:10" ht="15.75" hidden="1" customHeight="1">
      <c r="A106" s="17"/>
      <c r="B106" s="17"/>
      <c r="C106" s="132"/>
      <c r="D106" s="132"/>
      <c r="E106" s="133"/>
      <c r="F106" s="132"/>
      <c r="G106" s="134"/>
      <c r="H106" s="134"/>
      <c r="I106" s="135"/>
      <c r="J106" s="17"/>
    </row>
    <row r="107" spans="1:10" ht="15.75" hidden="1" customHeight="1">
      <c r="A107" s="17"/>
      <c r="B107" s="17"/>
      <c r="C107" s="132"/>
      <c r="D107" s="132"/>
      <c r="E107" s="133"/>
      <c r="F107" s="132"/>
      <c r="G107" s="134"/>
      <c r="H107" s="134"/>
      <c r="I107" s="135"/>
      <c r="J107" s="17"/>
    </row>
    <row r="108" spans="1:10" ht="15.75" hidden="1" customHeight="1">
      <c r="A108" s="17"/>
      <c r="B108" s="17"/>
      <c r="C108" s="132"/>
      <c r="D108" s="132"/>
      <c r="E108" s="133"/>
      <c r="F108" s="132"/>
      <c r="G108" s="134"/>
      <c r="H108" s="134"/>
      <c r="I108" s="135"/>
      <c r="J108" s="17"/>
    </row>
    <row r="109" spans="1:10" ht="15.75" hidden="1" customHeight="1">
      <c r="A109" s="17"/>
      <c r="B109" s="17"/>
      <c r="C109" s="132"/>
      <c r="D109" s="132"/>
      <c r="E109" s="133"/>
      <c r="F109" s="132"/>
      <c r="G109" s="134"/>
      <c r="H109" s="134"/>
      <c r="I109" s="135"/>
      <c r="J109" s="17"/>
    </row>
    <row r="110" spans="1:10" ht="15.75" hidden="1" customHeight="1">
      <c r="A110" s="17"/>
      <c r="B110" s="17"/>
      <c r="C110" s="132"/>
      <c r="D110" s="132"/>
      <c r="E110" s="133"/>
      <c r="F110" s="132"/>
      <c r="G110" s="134"/>
      <c r="H110" s="134"/>
      <c r="I110" s="135"/>
      <c r="J110" s="17"/>
    </row>
    <row r="111" spans="1:10" ht="15.75" hidden="1" customHeight="1">
      <c r="A111" s="17"/>
      <c r="B111" s="17"/>
      <c r="C111" s="132"/>
      <c r="D111" s="132"/>
      <c r="E111" s="133"/>
      <c r="F111" s="132"/>
      <c r="G111" s="134"/>
      <c r="H111" s="134"/>
      <c r="I111" s="135"/>
      <c r="J111" s="17"/>
    </row>
    <row r="112" spans="1:10" ht="15.75" hidden="1" customHeight="1">
      <c r="A112" s="17"/>
      <c r="B112" s="17"/>
      <c r="C112" s="132"/>
      <c r="D112" s="132"/>
      <c r="E112" s="133"/>
      <c r="F112" s="132"/>
      <c r="G112" s="134"/>
      <c r="H112" s="134"/>
      <c r="I112" s="135"/>
      <c r="J112" s="17"/>
    </row>
    <row r="113" spans="1:10" ht="15.75" hidden="1" customHeight="1">
      <c r="A113" s="17"/>
      <c r="B113" s="17"/>
      <c r="C113" s="132"/>
      <c r="D113" s="132"/>
      <c r="E113" s="133"/>
      <c r="F113" s="132"/>
      <c r="G113" s="134"/>
      <c r="H113" s="134"/>
      <c r="I113" s="135"/>
      <c r="J113" s="17"/>
    </row>
    <row r="114" spans="1:10" ht="15.75" hidden="1" customHeight="1">
      <c r="A114" s="17"/>
      <c r="B114" s="17"/>
      <c r="C114" s="132"/>
      <c r="D114" s="132"/>
      <c r="E114" s="133"/>
      <c r="F114" s="132"/>
      <c r="G114" s="134"/>
      <c r="H114" s="134"/>
      <c r="I114" s="135"/>
      <c r="J114" s="17"/>
    </row>
    <row r="115" spans="1:10" ht="15.75" hidden="1" customHeight="1">
      <c r="A115" s="17"/>
      <c r="B115" s="17"/>
      <c r="C115" s="132"/>
      <c r="D115" s="132"/>
      <c r="E115" s="133"/>
      <c r="F115" s="132"/>
      <c r="G115" s="134"/>
      <c r="H115" s="134"/>
      <c r="I115" s="135"/>
      <c r="J115" s="17"/>
    </row>
    <row r="116" spans="1:10" ht="15.75" hidden="1" customHeight="1">
      <c r="A116" s="17"/>
      <c r="B116" s="17"/>
      <c r="C116" s="132"/>
      <c r="D116" s="132"/>
      <c r="E116" s="133"/>
      <c r="F116" s="132"/>
      <c r="G116" s="134"/>
      <c r="H116" s="134"/>
      <c r="I116" s="135"/>
      <c r="J116" s="17"/>
    </row>
    <row r="117" spans="1:10" ht="15.75" hidden="1" customHeight="1">
      <c r="A117" s="17"/>
      <c r="B117" s="17"/>
      <c r="C117" s="132"/>
      <c r="D117" s="132"/>
      <c r="E117" s="133"/>
      <c r="F117" s="132"/>
      <c r="G117" s="134"/>
      <c r="H117" s="134"/>
      <c r="I117" s="135"/>
      <c r="J117" s="17"/>
    </row>
    <row r="118" spans="1:10" ht="15.75" hidden="1" customHeight="1">
      <c r="A118" s="17"/>
      <c r="B118" s="17"/>
      <c r="C118" s="132"/>
      <c r="D118" s="132"/>
      <c r="E118" s="133"/>
      <c r="F118" s="132"/>
      <c r="G118" s="134"/>
      <c r="H118" s="134"/>
      <c r="I118" s="135"/>
      <c r="J118" s="17"/>
    </row>
    <row r="119" spans="1:10" ht="15.75" hidden="1" customHeight="1">
      <c r="A119" s="17"/>
      <c r="B119" s="17"/>
      <c r="C119" s="132"/>
      <c r="D119" s="132"/>
      <c r="E119" s="133"/>
      <c r="F119" s="132"/>
      <c r="G119" s="134"/>
      <c r="H119" s="134"/>
      <c r="I119" s="135"/>
      <c r="J119" s="17"/>
    </row>
    <row r="120" spans="1:10" ht="15.75" hidden="1" customHeight="1">
      <c r="A120" s="17"/>
      <c r="B120" s="17"/>
      <c r="C120" s="132"/>
      <c r="D120" s="132"/>
      <c r="E120" s="133"/>
      <c r="F120" s="132"/>
      <c r="G120" s="134"/>
      <c r="H120" s="134"/>
      <c r="I120" s="135"/>
      <c r="J120" s="17"/>
    </row>
    <row r="121" spans="1:10" ht="15.75" hidden="1" customHeight="1">
      <c r="A121" s="17"/>
      <c r="B121" s="17"/>
      <c r="C121" s="132"/>
      <c r="D121" s="132"/>
      <c r="E121" s="133"/>
      <c r="F121" s="132"/>
      <c r="G121" s="134"/>
      <c r="H121" s="134"/>
      <c r="I121" s="135"/>
      <c r="J121" s="17"/>
    </row>
    <row r="122" spans="1:10" ht="15.75" hidden="1" customHeight="1">
      <c r="A122" s="17"/>
      <c r="B122" s="17"/>
      <c r="C122" s="132"/>
      <c r="D122" s="132"/>
      <c r="E122" s="133"/>
      <c r="F122" s="132"/>
      <c r="G122" s="134"/>
      <c r="H122" s="134"/>
      <c r="I122" s="135"/>
      <c r="J122" s="17"/>
    </row>
    <row r="123" spans="1:10" ht="15.75" hidden="1" customHeight="1">
      <c r="A123" s="17"/>
      <c r="B123" s="17"/>
      <c r="C123" s="132"/>
      <c r="D123" s="132"/>
      <c r="E123" s="133"/>
      <c r="F123" s="132"/>
      <c r="G123" s="134"/>
      <c r="H123" s="134"/>
      <c r="I123" s="135"/>
      <c r="J123" s="17"/>
    </row>
    <row r="124" spans="1:10" ht="15.75" hidden="1" customHeight="1">
      <c r="A124" s="17"/>
      <c r="B124" s="17"/>
      <c r="C124" s="132"/>
      <c r="D124" s="132"/>
      <c r="E124" s="133"/>
      <c r="F124" s="132"/>
      <c r="G124" s="134"/>
      <c r="H124" s="134"/>
      <c r="I124" s="135"/>
      <c r="J124" s="17"/>
    </row>
    <row r="125" spans="1:10" ht="15.75" hidden="1" customHeight="1">
      <c r="A125" s="17"/>
      <c r="B125" s="17"/>
      <c r="C125" s="132"/>
      <c r="D125" s="132"/>
      <c r="E125" s="133"/>
      <c r="F125" s="132"/>
      <c r="G125" s="134"/>
      <c r="H125" s="134"/>
      <c r="I125" s="135"/>
      <c r="J125" s="17"/>
    </row>
    <row r="126" spans="1:10" ht="15.75" hidden="1" customHeight="1">
      <c r="A126" s="17"/>
      <c r="B126" s="17"/>
      <c r="C126" s="132"/>
      <c r="D126" s="132"/>
      <c r="E126" s="133"/>
      <c r="F126" s="132"/>
      <c r="G126" s="134"/>
      <c r="H126" s="134"/>
      <c r="I126" s="135"/>
      <c r="J126" s="17"/>
    </row>
    <row r="127" spans="1:10" ht="15.75" hidden="1" customHeight="1">
      <c r="A127" s="17"/>
      <c r="B127" s="17"/>
      <c r="C127" s="132"/>
      <c r="D127" s="132"/>
      <c r="E127" s="133"/>
      <c r="F127" s="132"/>
      <c r="G127" s="134"/>
      <c r="H127" s="134"/>
      <c r="I127" s="135"/>
      <c r="J127" s="17"/>
    </row>
    <row r="128" spans="1:10" ht="15.75" hidden="1" customHeight="1">
      <c r="A128" s="17"/>
      <c r="B128" s="17"/>
      <c r="C128" s="132"/>
      <c r="D128" s="132"/>
      <c r="E128" s="133"/>
      <c r="F128" s="132"/>
      <c r="G128" s="134"/>
      <c r="H128" s="134"/>
      <c r="I128" s="135"/>
      <c r="J128" s="17"/>
    </row>
    <row r="129" spans="1:10" ht="15.75" hidden="1" customHeight="1">
      <c r="A129" s="17"/>
      <c r="B129" s="17"/>
      <c r="C129" s="132"/>
      <c r="D129" s="132"/>
      <c r="E129" s="133"/>
      <c r="F129" s="132"/>
      <c r="G129" s="134"/>
      <c r="H129" s="134"/>
      <c r="I129" s="135"/>
      <c r="J129" s="17"/>
    </row>
    <row r="130" spans="1:10" ht="15.75" hidden="1" customHeight="1">
      <c r="A130" s="17"/>
      <c r="B130" s="17"/>
      <c r="C130" s="132"/>
      <c r="D130" s="132"/>
      <c r="E130" s="133"/>
      <c r="F130" s="132"/>
      <c r="G130" s="134"/>
      <c r="H130" s="134"/>
      <c r="I130" s="135"/>
      <c r="J130" s="17"/>
    </row>
    <row r="131" spans="1:10" ht="15.75" hidden="1" customHeight="1">
      <c r="A131" s="17"/>
      <c r="B131" s="17"/>
      <c r="C131" s="132"/>
      <c r="D131" s="132"/>
      <c r="E131" s="133"/>
      <c r="F131" s="132"/>
      <c r="G131" s="134"/>
      <c r="H131" s="134"/>
      <c r="I131" s="135"/>
      <c r="J131" s="17"/>
    </row>
    <row r="132" spans="1:10" ht="15.75" hidden="1" customHeight="1">
      <c r="A132" s="17"/>
      <c r="B132" s="17"/>
      <c r="C132" s="132"/>
      <c r="D132" s="132"/>
      <c r="E132" s="133"/>
      <c r="F132" s="132"/>
      <c r="G132" s="134"/>
      <c r="H132" s="134"/>
      <c r="I132" s="135"/>
      <c r="J132" s="17"/>
    </row>
    <row r="133" spans="1:10" ht="15.75" hidden="1" customHeight="1">
      <c r="A133" s="17"/>
      <c r="B133" s="17"/>
      <c r="C133" s="132"/>
      <c r="D133" s="132"/>
      <c r="E133" s="133"/>
      <c r="F133" s="132"/>
      <c r="G133" s="134"/>
      <c r="H133" s="134"/>
      <c r="I133" s="135"/>
      <c r="J133" s="17"/>
    </row>
    <row r="134" spans="1:10" ht="15.75" hidden="1" customHeight="1">
      <c r="A134" s="17"/>
      <c r="B134" s="17"/>
      <c r="C134" s="132"/>
      <c r="D134" s="132"/>
      <c r="E134" s="133"/>
      <c r="F134" s="132"/>
      <c r="G134" s="134"/>
      <c r="H134" s="134"/>
      <c r="I134" s="135"/>
      <c r="J134" s="17"/>
    </row>
    <row r="135" spans="1:10" ht="15.75" hidden="1" customHeight="1">
      <c r="A135" s="17"/>
      <c r="B135" s="17"/>
      <c r="C135" s="132"/>
      <c r="D135" s="132"/>
      <c r="E135" s="133"/>
      <c r="F135" s="132"/>
      <c r="G135" s="134"/>
      <c r="H135" s="134"/>
      <c r="I135" s="135"/>
      <c r="J135" s="17"/>
    </row>
    <row r="136" spans="1:10" ht="15.75" hidden="1" customHeight="1">
      <c r="A136" s="17"/>
      <c r="B136" s="17"/>
      <c r="C136" s="132"/>
      <c r="D136" s="132"/>
      <c r="E136" s="133"/>
      <c r="F136" s="132"/>
      <c r="G136" s="134"/>
      <c r="H136" s="134"/>
      <c r="I136" s="135"/>
      <c r="J136" s="17"/>
    </row>
    <row r="137" spans="1:10" ht="15.75" hidden="1" customHeight="1">
      <c r="A137" s="17"/>
      <c r="B137" s="17"/>
      <c r="C137" s="132"/>
      <c r="D137" s="132"/>
      <c r="E137" s="133"/>
      <c r="F137" s="132"/>
      <c r="G137" s="134"/>
      <c r="H137" s="134"/>
      <c r="I137" s="135"/>
      <c r="J137" s="17"/>
    </row>
    <row r="138" spans="1:10" ht="15.75" hidden="1" customHeight="1">
      <c r="A138" s="17"/>
      <c r="B138" s="17"/>
      <c r="C138" s="132"/>
      <c r="D138" s="132"/>
      <c r="E138" s="133"/>
      <c r="F138" s="132"/>
      <c r="G138" s="134"/>
      <c r="H138" s="134"/>
      <c r="I138" s="135"/>
      <c r="J138" s="17"/>
    </row>
    <row r="139" spans="1:10" ht="15.75" hidden="1" customHeight="1">
      <c r="A139" s="17"/>
      <c r="B139" s="17"/>
      <c r="C139" s="132"/>
      <c r="D139" s="132"/>
      <c r="E139" s="133"/>
      <c r="F139" s="132"/>
      <c r="G139" s="134"/>
      <c r="H139" s="134"/>
      <c r="I139" s="135"/>
      <c r="J139" s="17"/>
    </row>
    <row r="140" spans="1:10" ht="15.75" hidden="1" customHeight="1">
      <c r="A140" s="17"/>
      <c r="B140" s="17"/>
      <c r="C140" s="132"/>
      <c r="D140" s="132"/>
      <c r="E140" s="133"/>
      <c r="F140" s="132"/>
      <c r="G140" s="134"/>
      <c r="H140" s="134"/>
      <c r="I140" s="135"/>
      <c r="J140" s="17"/>
    </row>
    <row r="141" spans="1:10" ht="15.75" hidden="1" customHeight="1">
      <c r="A141" s="17"/>
      <c r="B141" s="17"/>
      <c r="C141" s="132"/>
      <c r="D141" s="132"/>
      <c r="E141" s="133"/>
      <c r="F141" s="132"/>
      <c r="G141" s="134"/>
      <c r="H141" s="134"/>
      <c r="I141" s="135"/>
      <c r="J141" s="17"/>
    </row>
    <row r="142" spans="1:10" ht="15.75" hidden="1" customHeight="1">
      <c r="A142" s="17"/>
      <c r="B142" s="17"/>
      <c r="C142" s="132"/>
      <c r="D142" s="132"/>
      <c r="E142" s="133"/>
      <c r="F142" s="132"/>
      <c r="G142" s="134"/>
      <c r="H142" s="134"/>
      <c r="I142" s="135"/>
      <c r="J142" s="17"/>
    </row>
    <row r="143" spans="1:10" ht="15.75" hidden="1" customHeight="1">
      <c r="A143" s="17"/>
      <c r="B143" s="17"/>
      <c r="C143" s="132"/>
      <c r="D143" s="132"/>
      <c r="E143" s="133"/>
      <c r="F143" s="132"/>
      <c r="G143" s="134"/>
      <c r="H143" s="134"/>
      <c r="I143" s="135"/>
      <c r="J143" s="17"/>
    </row>
    <row r="144" spans="1:10" ht="15.75" hidden="1" customHeight="1">
      <c r="A144" s="17"/>
      <c r="B144" s="17"/>
      <c r="C144" s="132"/>
      <c r="D144" s="132"/>
      <c r="E144" s="133"/>
      <c r="F144" s="132"/>
      <c r="G144" s="134"/>
      <c r="H144" s="134"/>
      <c r="I144" s="135"/>
      <c r="J144" s="17"/>
    </row>
    <row r="145" spans="1:10" ht="15.75" hidden="1" customHeight="1">
      <c r="A145" s="17"/>
      <c r="B145" s="17"/>
      <c r="C145" s="132"/>
      <c r="D145" s="132"/>
      <c r="E145" s="133"/>
      <c r="F145" s="132"/>
      <c r="G145" s="134"/>
      <c r="H145" s="134"/>
      <c r="I145" s="135"/>
      <c r="J145" s="17"/>
    </row>
    <row r="146" spans="1:10" ht="15.75" hidden="1" customHeight="1">
      <c r="A146" s="17"/>
      <c r="B146" s="17"/>
      <c r="C146" s="132"/>
      <c r="D146" s="132"/>
      <c r="E146" s="133"/>
      <c r="F146" s="132"/>
      <c r="G146" s="134"/>
      <c r="H146" s="134"/>
      <c r="I146" s="135"/>
      <c r="J146" s="17"/>
    </row>
    <row r="147" spans="1:10" ht="15.75" hidden="1" customHeight="1">
      <c r="A147" s="17"/>
      <c r="B147" s="17"/>
      <c r="C147" s="132"/>
      <c r="D147" s="132"/>
      <c r="E147" s="133"/>
      <c r="F147" s="132"/>
      <c r="G147" s="134"/>
      <c r="H147" s="134"/>
      <c r="I147" s="135"/>
      <c r="J147" s="17"/>
    </row>
    <row r="148" spans="1:10" ht="15.75" hidden="1" customHeight="1">
      <c r="A148" s="17"/>
      <c r="B148" s="17"/>
      <c r="C148" s="132"/>
      <c r="D148" s="132"/>
      <c r="E148" s="133"/>
      <c r="F148" s="132"/>
      <c r="G148" s="134"/>
      <c r="H148" s="134"/>
      <c r="I148" s="135"/>
      <c r="J148" s="17"/>
    </row>
    <row r="149" spans="1:10" ht="15.75" hidden="1" customHeight="1">
      <c r="A149" s="17"/>
      <c r="B149" s="17"/>
      <c r="C149" s="132"/>
      <c r="D149" s="132"/>
      <c r="E149" s="133"/>
      <c r="F149" s="132"/>
      <c r="G149" s="134"/>
      <c r="H149" s="134"/>
      <c r="I149" s="135"/>
      <c r="J149" s="17"/>
    </row>
    <row r="150" spans="1:10" ht="15.75" hidden="1" customHeight="1">
      <c r="A150" s="17"/>
      <c r="B150" s="17"/>
      <c r="C150" s="132"/>
      <c r="D150" s="132"/>
      <c r="E150" s="133"/>
      <c r="F150" s="132"/>
      <c r="G150" s="134"/>
      <c r="H150" s="134"/>
      <c r="I150" s="135"/>
      <c r="J150" s="17"/>
    </row>
    <row r="151" spans="1:10" ht="15.75" hidden="1" customHeight="1">
      <c r="A151" s="17"/>
      <c r="B151" s="17"/>
      <c r="C151" s="132"/>
      <c r="D151" s="132"/>
      <c r="E151" s="133"/>
      <c r="F151" s="132"/>
      <c r="G151" s="134"/>
      <c r="H151" s="134"/>
      <c r="I151" s="135"/>
      <c r="J151" s="17"/>
    </row>
    <row r="152" spans="1:10" ht="15.75" hidden="1" customHeight="1">
      <c r="A152" s="17"/>
      <c r="B152" s="17"/>
      <c r="C152" s="132"/>
      <c r="D152" s="132"/>
      <c r="E152" s="133"/>
      <c r="F152" s="132"/>
      <c r="G152" s="134"/>
      <c r="H152" s="134"/>
      <c r="I152" s="135"/>
      <c r="J152" s="17"/>
    </row>
    <row r="153" spans="1:10" ht="15.75" hidden="1" customHeight="1">
      <c r="A153" s="17"/>
      <c r="B153" s="17"/>
      <c r="C153" s="132"/>
      <c r="D153" s="132"/>
      <c r="E153" s="133"/>
      <c r="F153" s="132"/>
      <c r="G153" s="134"/>
      <c r="H153" s="134"/>
      <c r="I153" s="135"/>
      <c r="J153" s="17"/>
    </row>
    <row r="154" spans="1:10" ht="15.75" hidden="1" customHeight="1">
      <c r="A154" s="17"/>
      <c r="B154" s="17"/>
      <c r="C154" s="132"/>
      <c r="D154" s="132"/>
      <c r="E154" s="133"/>
      <c r="F154" s="132"/>
      <c r="G154" s="134"/>
      <c r="H154" s="134"/>
      <c r="I154" s="135"/>
      <c r="J154" s="17"/>
    </row>
    <row r="155" spans="1:10" ht="15.75" hidden="1" customHeight="1">
      <c r="A155" s="17"/>
      <c r="B155" s="17"/>
      <c r="C155" s="132"/>
      <c r="D155" s="132"/>
      <c r="E155" s="133"/>
      <c r="F155" s="132"/>
      <c r="G155" s="134"/>
      <c r="H155" s="134"/>
      <c r="I155" s="135"/>
      <c r="J155" s="17"/>
    </row>
    <row r="156" spans="1:10" ht="15.75" hidden="1" customHeight="1">
      <c r="A156" s="17"/>
      <c r="B156" s="17"/>
      <c r="C156" s="132"/>
      <c r="D156" s="132"/>
      <c r="E156" s="133"/>
      <c r="F156" s="132"/>
      <c r="G156" s="134"/>
      <c r="H156" s="134"/>
      <c r="I156" s="135"/>
      <c r="J156" s="17"/>
    </row>
    <row r="157" spans="1:10" ht="15.75" hidden="1" customHeight="1">
      <c r="A157" s="17"/>
      <c r="B157" s="17"/>
      <c r="C157" s="132"/>
      <c r="D157" s="132"/>
      <c r="E157" s="133"/>
      <c r="F157" s="132"/>
      <c r="G157" s="134"/>
      <c r="H157" s="134"/>
      <c r="I157" s="135"/>
      <c r="J157" s="17"/>
    </row>
    <row r="158" spans="1:10" ht="15.75" hidden="1" customHeight="1">
      <c r="A158" s="17"/>
      <c r="B158" s="17"/>
      <c r="C158" s="132"/>
      <c r="D158" s="132"/>
      <c r="E158" s="133"/>
      <c r="F158" s="132"/>
      <c r="G158" s="134"/>
      <c r="H158" s="134"/>
      <c r="I158" s="135"/>
      <c r="J158" s="17"/>
    </row>
    <row r="159" spans="1:10" ht="15.75" hidden="1" customHeight="1">
      <c r="A159" s="17"/>
      <c r="B159" s="17"/>
      <c r="C159" s="132"/>
      <c r="D159" s="132"/>
      <c r="E159" s="133"/>
      <c r="F159" s="132"/>
      <c r="G159" s="134"/>
      <c r="H159" s="134"/>
      <c r="I159" s="135"/>
      <c r="J159" s="17"/>
    </row>
    <row r="160" spans="1:10" ht="15.75" hidden="1" customHeight="1">
      <c r="A160" s="17"/>
      <c r="B160" s="17"/>
      <c r="C160" s="132"/>
      <c r="D160" s="132"/>
      <c r="E160" s="133"/>
      <c r="F160" s="132"/>
      <c r="G160" s="134"/>
      <c r="H160" s="134"/>
      <c r="I160" s="135"/>
      <c r="J160" s="17"/>
    </row>
    <row r="161" spans="1:10" ht="15.75" hidden="1" customHeight="1">
      <c r="A161" s="17"/>
      <c r="B161" s="17"/>
      <c r="C161" s="132"/>
      <c r="D161" s="132"/>
      <c r="E161" s="133"/>
      <c r="F161" s="132"/>
      <c r="G161" s="134"/>
      <c r="H161" s="134"/>
      <c r="I161" s="135"/>
      <c r="J161" s="17"/>
    </row>
    <row r="162" spans="1:10" ht="15.75" hidden="1" customHeight="1">
      <c r="A162" s="17"/>
      <c r="B162" s="17"/>
      <c r="C162" s="132"/>
      <c r="D162" s="132"/>
      <c r="E162" s="133"/>
      <c r="F162" s="132"/>
      <c r="G162" s="134"/>
      <c r="H162" s="134"/>
      <c r="I162" s="135"/>
      <c r="J162" s="17"/>
    </row>
    <row r="163" spans="1:10" ht="15.75" hidden="1" customHeight="1">
      <c r="A163" s="17"/>
      <c r="B163" s="17"/>
      <c r="C163" s="132"/>
      <c r="D163" s="132"/>
      <c r="E163" s="133"/>
      <c r="F163" s="132"/>
      <c r="G163" s="134"/>
      <c r="H163" s="134"/>
      <c r="I163" s="135"/>
      <c r="J163" s="17"/>
    </row>
    <row r="164" spans="1:10" ht="15.75" hidden="1" customHeight="1">
      <c r="A164" s="17"/>
      <c r="B164" s="17"/>
      <c r="C164" s="132"/>
      <c r="D164" s="132"/>
      <c r="E164" s="133"/>
      <c r="F164" s="132"/>
      <c r="G164" s="134"/>
      <c r="H164" s="134"/>
      <c r="I164" s="135"/>
      <c r="J164" s="17"/>
    </row>
    <row r="165" spans="1:10" ht="15.75" hidden="1" customHeight="1">
      <c r="A165" s="17"/>
      <c r="B165" s="17"/>
      <c r="C165" s="132"/>
      <c r="D165" s="132"/>
      <c r="E165" s="133"/>
      <c r="F165" s="132"/>
      <c r="G165" s="134"/>
      <c r="H165" s="134"/>
      <c r="I165" s="135"/>
      <c r="J165" s="17"/>
    </row>
    <row r="166" spans="1:10" ht="15.75" hidden="1" customHeight="1">
      <c r="A166" s="17"/>
      <c r="B166" s="17"/>
      <c r="C166" s="132"/>
      <c r="D166" s="132"/>
      <c r="E166" s="133"/>
      <c r="F166" s="132"/>
      <c r="G166" s="134"/>
      <c r="H166" s="134"/>
      <c r="I166" s="135"/>
      <c r="J166" s="17"/>
    </row>
    <row r="167" spans="1:10" ht="15.75" hidden="1" customHeight="1">
      <c r="A167" s="17"/>
      <c r="B167" s="17"/>
      <c r="C167" s="132"/>
      <c r="D167" s="132"/>
      <c r="E167" s="133"/>
      <c r="F167" s="132"/>
      <c r="G167" s="134"/>
      <c r="H167" s="134"/>
      <c r="I167" s="135"/>
      <c r="J167" s="17"/>
    </row>
    <row r="168" spans="1:10" ht="15.75" hidden="1" customHeight="1">
      <c r="A168" s="17"/>
      <c r="B168" s="17"/>
      <c r="C168" s="132"/>
      <c r="D168" s="132"/>
      <c r="E168" s="133"/>
      <c r="F168" s="132"/>
      <c r="G168" s="134"/>
      <c r="H168" s="134"/>
      <c r="I168" s="135"/>
      <c r="J168" s="17"/>
    </row>
    <row r="169" spans="1:10" ht="15.75" hidden="1" customHeight="1">
      <c r="A169" s="17"/>
      <c r="B169" s="17"/>
      <c r="C169" s="132"/>
      <c r="D169" s="132"/>
      <c r="E169" s="133"/>
      <c r="F169" s="132"/>
      <c r="G169" s="134"/>
      <c r="H169" s="134"/>
      <c r="I169" s="135"/>
      <c r="J169" s="17"/>
    </row>
    <row r="170" spans="1:10" ht="15.75" hidden="1" customHeight="1">
      <c r="A170" s="17"/>
      <c r="B170" s="17"/>
      <c r="C170" s="132"/>
      <c r="D170" s="132"/>
      <c r="E170" s="133"/>
      <c r="F170" s="132"/>
      <c r="G170" s="134"/>
      <c r="H170" s="134"/>
      <c r="I170" s="135"/>
      <c r="J170" s="17"/>
    </row>
    <row r="171" spans="1:10" ht="15.75" hidden="1" customHeight="1">
      <c r="A171" s="17"/>
      <c r="B171" s="17"/>
      <c r="C171" s="132"/>
      <c r="D171" s="132"/>
      <c r="E171" s="133"/>
      <c r="F171" s="132"/>
      <c r="G171" s="134"/>
      <c r="H171" s="134"/>
      <c r="I171" s="135"/>
      <c r="J171" s="17"/>
    </row>
    <row r="172" spans="1:10" ht="15.75" hidden="1" customHeight="1">
      <c r="A172" s="17"/>
      <c r="B172" s="17"/>
      <c r="C172" s="132"/>
      <c r="D172" s="132"/>
      <c r="E172" s="133"/>
      <c r="F172" s="132"/>
      <c r="G172" s="134"/>
      <c r="H172" s="134"/>
      <c r="I172" s="135"/>
      <c r="J172" s="17"/>
    </row>
    <row r="173" spans="1:10" ht="15.75" hidden="1" customHeight="1">
      <c r="A173" s="17"/>
      <c r="B173" s="17"/>
      <c r="C173" s="132"/>
      <c r="D173" s="132"/>
      <c r="E173" s="133"/>
      <c r="F173" s="132"/>
      <c r="G173" s="134"/>
      <c r="H173" s="134"/>
      <c r="I173" s="135"/>
      <c r="J173" s="17"/>
    </row>
    <row r="174" spans="1:10" ht="15.75" hidden="1" customHeight="1">
      <c r="A174" s="17"/>
      <c r="B174" s="17"/>
      <c r="C174" s="132"/>
      <c r="D174" s="132"/>
      <c r="E174" s="133"/>
      <c r="F174" s="132"/>
      <c r="G174" s="134"/>
      <c r="H174" s="134"/>
      <c r="I174" s="135"/>
      <c r="J174" s="17"/>
    </row>
    <row r="175" spans="1:10" ht="15.75" hidden="1" customHeight="1">
      <c r="A175" s="17"/>
      <c r="B175" s="17"/>
      <c r="C175" s="132"/>
      <c r="D175" s="132"/>
      <c r="E175" s="133"/>
      <c r="F175" s="132"/>
      <c r="G175" s="134"/>
      <c r="H175" s="134"/>
      <c r="I175" s="135"/>
      <c r="J175" s="17"/>
    </row>
    <row r="176" spans="1:10" ht="15.75" hidden="1" customHeight="1">
      <c r="A176" s="17"/>
      <c r="B176" s="17"/>
      <c r="C176" s="132"/>
      <c r="D176" s="132"/>
      <c r="E176" s="133"/>
      <c r="F176" s="132"/>
      <c r="G176" s="134"/>
      <c r="H176" s="134"/>
      <c r="I176" s="135"/>
      <c r="J176" s="17"/>
    </row>
    <row r="177" spans="1:10" ht="15.75" hidden="1" customHeight="1">
      <c r="A177" s="17"/>
      <c r="B177" s="17"/>
      <c r="C177" s="132"/>
      <c r="D177" s="132"/>
      <c r="E177" s="133"/>
      <c r="F177" s="132"/>
      <c r="G177" s="134"/>
      <c r="H177" s="134"/>
      <c r="I177" s="135"/>
      <c r="J177" s="17"/>
    </row>
    <row r="178" spans="1:10" ht="15.75" hidden="1" customHeight="1">
      <c r="A178" s="17"/>
      <c r="B178" s="17"/>
      <c r="C178" s="132"/>
      <c r="D178" s="132"/>
      <c r="E178" s="133"/>
      <c r="F178" s="132"/>
      <c r="G178" s="134"/>
      <c r="H178" s="134"/>
      <c r="I178" s="135"/>
      <c r="J178" s="17"/>
    </row>
    <row r="179" spans="1:10" ht="15.75" hidden="1" customHeight="1">
      <c r="A179" s="17"/>
      <c r="B179" s="17"/>
      <c r="C179" s="132"/>
      <c r="D179" s="132"/>
      <c r="E179" s="133"/>
      <c r="F179" s="132"/>
      <c r="G179" s="134"/>
      <c r="H179" s="134"/>
      <c r="I179" s="135"/>
      <c r="J179" s="17"/>
    </row>
    <row r="180" spans="1:10" ht="15.75" hidden="1" customHeight="1">
      <c r="A180" s="17"/>
      <c r="B180" s="17"/>
      <c r="C180" s="132"/>
      <c r="D180" s="132"/>
      <c r="E180" s="133"/>
      <c r="F180" s="132"/>
      <c r="G180" s="134"/>
      <c r="H180" s="134"/>
      <c r="I180" s="135"/>
      <c r="J180" s="17"/>
    </row>
    <row r="181" spans="1:10" ht="15.75" hidden="1" customHeight="1">
      <c r="A181" s="17"/>
      <c r="B181" s="17"/>
      <c r="C181" s="132"/>
      <c r="D181" s="132"/>
      <c r="E181" s="133"/>
      <c r="F181" s="132"/>
      <c r="G181" s="134"/>
      <c r="H181" s="134"/>
      <c r="I181" s="135"/>
      <c r="J181" s="17"/>
    </row>
    <row r="182" spans="1:10" ht="15.75" hidden="1" customHeight="1">
      <c r="A182" s="17"/>
      <c r="B182" s="17"/>
      <c r="C182" s="132"/>
      <c r="D182" s="132"/>
      <c r="E182" s="133"/>
      <c r="F182" s="132"/>
      <c r="G182" s="134"/>
      <c r="H182" s="134"/>
      <c r="I182" s="135"/>
      <c r="J182" s="17"/>
    </row>
    <row r="183" spans="1:10" ht="15.75" hidden="1" customHeight="1">
      <c r="A183" s="17"/>
      <c r="B183" s="17"/>
      <c r="C183" s="132"/>
      <c r="D183" s="132"/>
      <c r="E183" s="133"/>
      <c r="F183" s="132"/>
      <c r="G183" s="134"/>
      <c r="H183" s="134"/>
      <c r="I183" s="135"/>
      <c r="J183" s="17"/>
    </row>
    <row r="184" spans="1:10" ht="15.75" hidden="1" customHeight="1">
      <c r="A184" s="17"/>
      <c r="B184" s="17"/>
      <c r="C184" s="132"/>
      <c r="D184" s="132"/>
      <c r="E184" s="133"/>
      <c r="F184" s="132"/>
      <c r="G184" s="134"/>
      <c r="H184" s="134"/>
      <c r="I184" s="135"/>
      <c r="J184" s="17"/>
    </row>
    <row r="185" spans="1:10" ht="15.75" hidden="1" customHeight="1">
      <c r="A185" s="17"/>
      <c r="B185" s="17"/>
      <c r="C185" s="132"/>
      <c r="D185" s="132"/>
      <c r="E185" s="133"/>
      <c r="F185" s="132"/>
      <c r="G185" s="134"/>
      <c r="H185" s="134"/>
      <c r="I185" s="135"/>
      <c r="J185" s="17"/>
    </row>
    <row r="186" spans="1:10" ht="15.75" hidden="1" customHeight="1">
      <c r="A186" s="17"/>
      <c r="B186" s="17"/>
      <c r="C186" s="132"/>
      <c r="D186" s="132"/>
      <c r="E186" s="133"/>
      <c r="F186" s="132"/>
      <c r="G186" s="134"/>
      <c r="H186" s="134"/>
      <c r="I186" s="135"/>
      <c r="J186" s="17"/>
    </row>
    <row r="187" spans="1:10" ht="15.75" hidden="1" customHeight="1">
      <c r="A187" s="17"/>
      <c r="B187" s="17"/>
      <c r="C187" s="132"/>
      <c r="D187" s="132"/>
      <c r="E187" s="133"/>
      <c r="F187" s="132"/>
      <c r="G187" s="134"/>
      <c r="H187" s="134"/>
      <c r="I187" s="135"/>
      <c r="J187" s="17"/>
    </row>
    <row r="188" spans="1:10" ht="15.75" hidden="1" customHeight="1">
      <c r="A188" s="17"/>
      <c r="B188" s="17"/>
      <c r="C188" s="132"/>
      <c r="D188" s="132"/>
      <c r="E188" s="133"/>
      <c r="F188" s="132"/>
      <c r="G188" s="134"/>
      <c r="H188" s="134"/>
      <c r="I188" s="135"/>
      <c r="J188" s="17"/>
    </row>
    <row r="189" spans="1:10" ht="15.75" hidden="1" customHeight="1">
      <c r="A189" s="17"/>
      <c r="B189" s="17"/>
      <c r="C189" s="132"/>
      <c r="D189" s="132"/>
      <c r="E189" s="133"/>
      <c r="F189" s="132"/>
      <c r="G189" s="134"/>
      <c r="H189" s="134"/>
      <c r="I189" s="135"/>
      <c r="J189" s="17"/>
    </row>
    <row r="190" spans="1:10" ht="15.75" hidden="1" customHeight="1">
      <c r="A190" s="17"/>
      <c r="B190" s="17"/>
      <c r="C190" s="132"/>
      <c r="D190" s="132"/>
      <c r="E190" s="133"/>
      <c r="F190" s="132"/>
      <c r="G190" s="134"/>
      <c r="H190" s="134"/>
      <c r="I190" s="135"/>
      <c r="J190" s="17"/>
    </row>
    <row r="191" spans="1:10" ht="15.75" hidden="1" customHeight="1">
      <c r="A191" s="17"/>
      <c r="B191" s="17"/>
      <c r="C191" s="132"/>
      <c r="D191" s="132"/>
      <c r="E191" s="133"/>
      <c r="F191" s="132"/>
      <c r="G191" s="134"/>
      <c r="H191" s="134"/>
      <c r="I191" s="135"/>
      <c r="J191" s="17"/>
    </row>
    <row r="192" spans="1:10" ht="15.75" hidden="1" customHeight="1">
      <c r="A192" s="17"/>
      <c r="B192" s="17"/>
      <c r="C192" s="132"/>
      <c r="D192" s="132"/>
      <c r="E192" s="133"/>
      <c r="F192" s="132"/>
      <c r="G192" s="134"/>
      <c r="H192" s="134"/>
      <c r="I192" s="135"/>
      <c r="J192" s="17"/>
    </row>
    <row r="193" spans="1:10" ht="15.75" hidden="1" customHeight="1">
      <c r="A193" s="17"/>
      <c r="B193" s="17"/>
      <c r="C193" s="132"/>
      <c r="D193" s="132"/>
      <c r="E193" s="133"/>
      <c r="F193" s="132"/>
      <c r="G193" s="134"/>
      <c r="H193" s="134"/>
      <c r="I193" s="135"/>
      <c r="J193" s="17"/>
    </row>
    <row r="194" spans="1:10" ht="15.75" hidden="1" customHeight="1">
      <c r="A194" s="17"/>
      <c r="B194" s="17"/>
      <c r="C194" s="132"/>
      <c r="D194" s="132"/>
      <c r="E194" s="133"/>
      <c r="F194" s="132"/>
      <c r="G194" s="134"/>
      <c r="H194" s="134"/>
      <c r="I194" s="135"/>
      <c r="J194" s="17"/>
    </row>
    <row r="195" spans="1:10" ht="15.75" hidden="1" customHeight="1">
      <c r="A195" s="17"/>
      <c r="B195" s="17"/>
      <c r="C195" s="132"/>
      <c r="D195" s="132"/>
      <c r="E195" s="133"/>
      <c r="F195" s="132"/>
      <c r="G195" s="134"/>
      <c r="H195" s="134"/>
      <c r="I195" s="135"/>
      <c r="J195" s="17"/>
    </row>
    <row r="196" spans="1:10" ht="15.75" hidden="1" customHeight="1">
      <c r="A196" s="17"/>
      <c r="B196" s="17"/>
      <c r="C196" s="132"/>
      <c r="D196" s="132"/>
      <c r="E196" s="133"/>
      <c r="F196" s="132"/>
      <c r="G196" s="134"/>
      <c r="H196" s="134"/>
      <c r="I196" s="135"/>
      <c r="J196" s="17"/>
    </row>
    <row r="197" spans="1:10" ht="15.75" hidden="1" customHeight="1">
      <c r="A197" s="17"/>
      <c r="B197" s="17"/>
      <c r="C197" s="132"/>
      <c r="D197" s="132"/>
      <c r="E197" s="133"/>
      <c r="F197" s="132"/>
      <c r="G197" s="134"/>
      <c r="H197" s="134"/>
      <c r="I197" s="135"/>
      <c r="J197" s="17"/>
    </row>
    <row r="198" spans="1:10" ht="15.75" hidden="1" customHeight="1">
      <c r="A198" s="17"/>
      <c r="B198" s="17"/>
      <c r="C198" s="132"/>
      <c r="D198" s="132"/>
      <c r="E198" s="133"/>
      <c r="F198" s="132"/>
      <c r="G198" s="134"/>
      <c r="H198" s="134"/>
      <c r="I198" s="135"/>
      <c r="J198" s="17"/>
    </row>
    <row r="199" spans="1:10" ht="15.75" hidden="1" customHeight="1">
      <c r="A199" s="17"/>
      <c r="B199" s="17"/>
      <c r="C199" s="132"/>
      <c r="D199" s="132"/>
      <c r="E199" s="133"/>
      <c r="F199" s="132"/>
      <c r="G199" s="134"/>
      <c r="H199" s="134"/>
      <c r="I199" s="135"/>
      <c r="J199" s="17"/>
    </row>
    <row r="200" spans="1:10" ht="15.75" hidden="1" customHeight="1">
      <c r="A200" s="17"/>
      <c r="B200" s="17"/>
      <c r="C200" s="132"/>
      <c r="D200" s="132"/>
      <c r="E200" s="133"/>
      <c r="F200" s="132"/>
      <c r="G200" s="134"/>
      <c r="H200" s="134"/>
      <c r="I200" s="135"/>
      <c r="J200" s="17"/>
    </row>
    <row r="201" spans="1:10" ht="15.75" hidden="1" customHeight="1">
      <c r="A201" s="17"/>
      <c r="B201" s="17"/>
      <c r="C201" s="132"/>
      <c r="D201" s="132"/>
      <c r="E201" s="133"/>
      <c r="F201" s="132"/>
      <c r="G201" s="134"/>
      <c r="H201" s="134"/>
      <c r="I201" s="135"/>
      <c r="J201" s="17"/>
    </row>
    <row r="202" spans="1:10" ht="15.75" hidden="1" customHeight="1">
      <c r="A202" s="17"/>
      <c r="B202" s="17"/>
      <c r="C202" s="132"/>
      <c r="D202" s="132"/>
      <c r="E202" s="133"/>
      <c r="F202" s="132"/>
      <c r="G202" s="134"/>
      <c r="H202" s="134"/>
      <c r="I202" s="135"/>
      <c r="J202" s="17"/>
    </row>
    <row r="203" spans="1:10" ht="15.75" hidden="1" customHeight="1">
      <c r="A203" s="17"/>
      <c r="B203" s="17"/>
      <c r="C203" s="132"/>
      <c r="D203" s="132"/>
      <c r="E203" s="133"/>
      <c r="F203" s="132"/>
      <c r="G203" s="134"/>
      <c r="H203" s="134"/>
      <c r="I203" s="135"/>
      <c r="J203" s="17"/>
    </row>
    <row r="204" spans="1:10" ht="15.75" hidden="1" customHeight="1">
      <c r="A204" s="17"/>
      <c r="B204" s="17"/>
      <c r="C204" s="132"/>
      <c r="D204" s="132"/>
      <c r="E204" s="133"/>
      <c r="F204" s="132"/>
      <c r="G204" s="134"/>
      <c r="H204" s="134"/>
      <c r="I204" s="135"/>
      <c r="J204" s="17"/>
    </row>
    <row r="205" spans="1:10" ht="15.75" hidden="1" customHeight="1">
      <c r="A205" s="17"/>
      <c r="B205" s="17"/>
      <c r="C205" s="132"/>
      <c r="D205" s="132"/>
      <c r="E205" s="133"/>
      <c r="F205" s="132"/>
      <c r="G205" s="134"/>
      <c r="H205" s="134"/>
      <c r="I205" s="135"/>
      <c r="J205" s="17"/>
    </row>
    <row r="206" spans="1:10" ht="15.75" hidden="1" customHeight="1">
      <c r="A206" s="17"/>
      <c r="B206" s="17"/>
      <c r="C206" s="132"/>
      <c r="D206" s="132"/>
      <c r="E206" s="133"/>
      <c r="F206" s="132"/>
      <c r="G206" s="134"/>
      <c r="H206" s="134"/>
      <c r="I206" s="135"/>
      <c r="J206" s="17"/>
    </row>
    <row r="207" spans="1:10" ht="15.75" hidden="1" customHeight="1">
      <c r="A207" s="17"/>
      <c r="B207" s="17"/>
      <c r="C207" s="132"/>
      <c r="D207" s="132"/>
      <c r="E207" s="133"/>
      <c r="F207" s="132"/>
      <c r="G207" s="134"/>
      <c r="H207" s="134"/>
      <c r="I207" s="135"/>
      <c r="J207" s="17"/>
    </row>
    <row r="208" spans="1:10" ht="15.75" hidden="1" customHeight="1">
      <c r="A208" s="17"/>
      <c r="B208" s="17"/>
      <c r="C208" s="132"/>
      <c r="D208" s="132"/>
      <c r="E208" s="133"/>
      <c r="F208" s="132"/>
      <c r="G208" s="134"/>
      <c r="H208" s="134"/>
      <c r="I208" s="135"/>
      <c r="J208" s="17"/>
    </row>
    <row r="209" spans="1:10" ht="15.75" hidden="1" customHeight="1">
      <c r="A209" s="17"/>
      <c r="B209" s="17"/>
      <c r="C209" s="132"/>
      <c r="D209" s="132"/>
      <c r="E209" s="133"/>
      <c r="F209" s="132"/>
      <c r="G209" s="134"/>
      <c r="H209" s="134"/>
      <c r="I209" s="135"/>
      <c r="J209" s="17"/>
    </row>
    <row r="210" spans="1:10" ht="15.75" hidden="1" customHeight="1">
      <c r="A210" s="17"/>
      <c r="B210" s="17"/>
      <c r="C210" s="132"/>
      <c r="D210" s="132"/>
      <c r="E210" s="133"/>
      <c r="F210" s="132"/>
      <c r="G210" s="134"/>
      <c r="H210" s="134"/>
      <c r="I210" s="135"/>
      <c r="J210" s="17"/>
    </row>
    <row r="211" spans="1:10" ht="15.75" hidden="1" customHeight="1">
      <c r="A211" s="17"/>
      <c r="B211" s="17"/>
      <c r="C211" s="132"/>
      <c r="D211" s="132"/>
      <c r="E211" s="133"/>
      <c r="F211" s="132"/>
      <c r="G211" s="134"/>
      <c r="H211" s="134"/>
      <c r="I211" s="135"/>
      <c r="J211" s="17"/>
    </row>
    <row r="212" spans="1:10" ht="15.75" hidden="1" customHeight="1">
      <c r="A212" s="17"/>
      <c r="B212" s="17"/>
      <c r="C212" s="132"/>
      <c r="D212" s="132"/>
      <c r="E212" s="133"/>
      <c r="F212" s="132"/>
      <c r="G212" s="134"/>
      <c r="H212" s="134"/>
      <c r="I212" s="135"/>
      <c r="J212" s="17"/>
    </row>
    <row r="213" spans="1:10" ht="15.75" hidden="1" customHeight="1">
      <c r="A213" s="17"/>
      <c r="B213" s="17"/>
      <c r="C213" s="132"/>
      <c r="D213" s="132"/>
      <c r="E213" s="133"/>
      <c r="F213" s="132"/>
      <c r="G213" s="134"/>
      <c r="H213" s="134"/>
      <c r="I213" s="135"/>
      <c r="J213" s="17"/>
    </row>
    <row r="214" spans="1:10" ht="15.75" hidden="1" customHeight="1">
      <c r="A214" s="17"/>
      <c r="B214" s="17"/>
      <c r="C214" s="132"/>
      <c r="D214" s="132"/>
      <c r="E214" s="133"/>
      <c r="F214" s="132"/>
      <c r="G214" s="134"/>
      <c r="H214" s="134"/>
      <c r="I214" s="135"/>
      <c r="J214" s="17"/>
    </row>
    <row r="215" spans="1:10" ht="15.75" hidden="1" customHeight="1">
      <c r="A215" s="17"/>
      <c r="B215" s="17"/>
      <c r="C215" s="132"/>
      <c r="D215" s="132"/>
      <c r="E215" s="133"/>
      <c r="F215" s="132"/>
      <c r="G215" s="134"/>
      <c r="H215" s="134"/>
      <c r="I215" s="135"/>
      <c r="J215" s="17"/>
    </row>
    <row r="216" spans="1:10" ht="15.75" hidden="1" customHeight="1">
      <c r="A216" s="17"/>
      <c r="B216" s="17"/>
      <c r="C216" s="132"/>
      <c r="D216" s="132"/>
      <c r="E216" s="133"/>
      <c r="F216" s="132"/>
      <c r="G216" s="134"/>
      <c r="H216" s="134"/>
      <c r="I216" s="135"/>
      <c r="J216" s="17"/>
    </row>
    <row r="217" spans="1:10" ht="15.75" hidden="1" customHeight="1">
      <c r="A217" s="17"/>
      <c r="B217" s="17"/>
      <c r="C217" s="132"/>
      <c r="D217" s="132"/>
      <c r="E217" s="133"/>
      <c r="F217" s="132"/>
      <c r="G217" s="134"/>
      <c r="H217" s="134"/>
      <c r="I217" s="135"/>
      <c r="J217" s="17"/>
    </row>
    <row r="218" spans="1:10" ht="15.75" hidden="1" customHeight="1">
      <c r="A218" s="17"/>
      <c r="B218" s="17"/>
      <c r="C218" s="132"/>
      <c r="D218" s="132"/>
      <c r="E218" s="133"/>
      <c r="F218" s="132"/>
      <c r="G218" s="134"/>
      <c r="H218" s="134"/>
      <c r="I218" s="135"/>
      <c r="J218" s="17"/>
    </row>
    <row r="219" spans="1:10" ht="15.75" hidden="1" customHeight="1">
      <c r="A219" s="17"/>
      <c r="B219" s="17"/>
      <c r="C219" s="132"/>
      <c r="D219" s="132"/>
      <c r="E219" s="133"/>
      <c r="F219" s="132"/>
      <c r="G219" s="134"/>
      <c r="H219" s="134"/>
      <c r="I219" s="135"/>
      <c r="J219" s="17"/>
    </row>
    <row r="220" spans="1:10" ht="15.75" hidden="1" customHeight="1">
      <c r="A220" s="17"/>
      <c r="B220" s="17"/>
      <c r="C220" s="132"/>
      <c r="D220" s="132"/>
      <c r="E220" s="133"/>
      <c r="F220" s="132"/>
      <c r="G220" s="134"/>
      <c r="H220" s="134"/>
      <c r="I220" s="135"/>
      <c r="J220" s="17"/>
    </row>
    <row r="221" spans="1:10" ht="15.75" hidden="1" customHeight="1">
      <c r="A221" s="17"/>
      <c r="B221" s="17"/>
      <c r="C221" s="132"/>
      <c r="D221" s="132"/>
      <c r="E221" s="133"/>
      <c r="F221" s="132"/>
      <c r="G221" s="134"/>
      <c r="H221" s="134"/>
      <c r="I221" s="135"/>
      <c r="J221" s="17"/>
    </row>
    <row r="222" spans="1:10" ht="15.75" hidden="1" customHeight="1">
      <c r="A222" s="17"/>
      <c r="B222" s="17"/>
      <c r="C222" s="132"/>
      <c r="D222" s="132"/>
      <c r="E222" s="133"/>
      <c r="F222" s="132"/>
      <c r="G222" s="134"/>
      <c r="H222" s="134"/>
      <c r="I222" s="135"/>
      <c r="J222" s="17"/>
    </row>
    <row r="223" spans="1:10" ht="15.75" hidden="1" customHeight="1">
      <c r="A223" s="17"/>
      <c r="B223" s="17"/>
      <c r="C223" s="132"/>
      <c r="D223" s="132"/>
      <c r="E223" s="133"/>
      <c r="F223" s="132"/>
      <c r="G223" s="134"/>
      <c r="H223" s="134"/>
      <c r="I223" s="135"/>
      <c r="J223" s="17"/>
    </row>
    <row r="224" spans="1:10" ht="15.75" hidden="1" customHeight="1">
      <c r="A224" s="17"/>
      <c r="B224" s="17"/>
      <c r="C224" s="132"/>
      <c r="D224" s="132"/>
      <c r="E224" s="133"/>
      <c r="F224" s="132"/>
      <c r="G224" s="134"/>
      <c r="H224" s="134"/>
      <c r="I224" s="135"/>
      <c r="J224" s="17"/>
    </row>
    <row r="225" spans="1:10" ht="15.75" hidden="1" customHeight="1">
      <c r="A225" s="17"/>
      <c r="B225" s="17"/>
      <c r="C225" s="132"/>
      <c r="D225" s="132"/>
      <c r="E225" s="133"/>
      <c r="F225" s="132"/>
      <c r="G225" s="134"/>
      <c r="H225" s="134"/>
      <c r="I225" s="135"/>
      <c r="J225" s="17"/>
    </row>
    <row r="226" spans="1:10" ht="15.75" hidden="1" customHeight="1">
      <c r="A226" s="17"/>
      <c r="B226" s="17"/>
      <c r="C226" s="132"/>
      <c r="D226" s="132"/>
      <c r="E226" s="133"/>
      <c r="F226" s="132"/>
      <c r="G226" s="134"/>
      <c r="H226" s="134"/>
      <c r="I226" s="135"/>
      <c r="J226" s="17"/>
    </row>
    <row r="227" spans="1:10" ht="15.75" hidden="1" customHeight="1">
      <c r="A227" s="17"/>
      <c r="B227" s="17"/>
      <c r="C227" s="132"/>
      <c r="D227" s="132"/>
      <c r="E227" s="133"/>
      <c r="F227" s="132"/>
      <c r="G227" s="134"/>
      <c r="H227" s="134"/>
      <c r="I227" s="135"/>
      <c r="J227" s="17"/>
    </row>
    <row r="228" spans="1:10" ht="15.75" hidden="1" customHeight="1">
      <c r="A228" s="17"/>
      <c r="B228" s="17"/>
      <c r="C228" s="132"/>
      <c r="D228" s="132"/>
      <c r="E228" s="133"/>
      <c r="F228" s="132"/>
      <c r="G228" s="134"/>
      <c r="H228" s="134"/>
      <c r="I228" s="135"/>
      <c r="J228" s="17"/>
    </row>
    <row r="229" spans="1:10" ht="15.75" hidden="1" customHeight="1">
      <c r="A229" s="17"/>
      <c r="B229" s="17"/>
      <c r="C229" s="132"/>
      <c r="D229" s="132"/>
      <c r="E229" s="133"/>
      <c r="F229" s="132"/>
      <c r="G229" s="134"/>
      <c r="H229" s="134"/>
      <c r="I229" s="135"/>
      <c r="J229" s="17"/>
    </row>
    <row r="230" spans="1:10" ht="15.75" hidden="1" customHeight="1">
      <c r="A230" s="17"/>
      <c r="B230" s="17"/>
      <c r="C230" s="132"/>
      <c r="D230" s="132"/>
      <c r="E230" s="133"/>
      <c r="F230" s="132"/>
      <c r="G230" s="134"/>
      <c r="H230" s="134"/>
      <c r="I230" s="135"/>
      <c r="J230" s="17"/>
    </row>
    <row r="231" spans="1:10" ht="15.75" hidden="1" customHeight="1">
      <c r="A231" s="17"/>
      <c r="B231" s="17"/>
      <c r="C231" s="132"/>
      <c r="D231" s="132"/>
      <c r="E231" s="133"/>
      <c r="F231" s="132"/>
      <c r="G231" s="134"/>
      <c r="H231" s="134"/>
      <c r="I231" s="135"/>
      <c r="J231" s="17"/>
    </row>
    <row r="232" spans="1:10" ht="15.75" hidden="1" customHeight="1">
      <c r="A232" s="17"/>
      <c r="B232" s="17"/>
      <c r="C232" s="132"/>
      <c r="D232" s="132"/>
      <c r="E232" s="133"/>
      <c r="F232" s="132"/>
      <c r="G232" s="134"/>
      <c r="H232" s="134"/>
      <c r="I232" s="135"/>
      <c r="J232" s="17"/>
    </row>
    <row r="233" spans="1:10" ht="15.75" hidden="1" customHeight="1">
      <c r="A233" s="17"/>
      <c r="B233" s="17"/>
      <c r="C233" s="132"/>
      <c r="D233" s="132"/>
      <c r="E233" s="133"/>
      <c r="F233" s="132"/>
      <c r="G233" s="134"/>
      <c r="H233" s="134"/>
      <c r="I233" s="135"/>
      <c r="J233" s="17"/>
    </row>
    <row r="234" spans="1:10" ht="15.75" hidden="1" customHeight="1">
      <c r="A234" s="17"/>
      <c r="B234" s="17"/>
      <c r="C234" s="132"/>
      <c r="D234" s="132"/>
      <c r="E234" s="133"/>
      <c r="F234" s="132"/>
      <c r="G234" s="134"/>
      <c r="H234" s="134"/>
      <c r="I234" s="135"/>
      <c r="J234" s="17"/>
    </row>
    <row r="235" spans="1:10" ht="15.75" hidden="1" customHeight="1">
      <c r="A235" s="17"/>
      <c r="B235" s="17"/>
      <c r="C235" s="132"/>
      <c r="D235" s="132"/>
      <c r="E235" s="133"/>
      <c r="F235" s="132"/>
      <c r="G235" s="134"/>
      <c r="H235" s="134"/>
      <c r="I235" s="135"/>
      <c r="J235" s="17"/>
    </row>
    <row r="236" spans="1:10" ht="15.75" hidden="1" customHeight="1">
      <c r="A236" s="17"/>
      <c r="B236" s="17"/>
      <c r="C236" s="132"/>
      <c r="D236" s="132"/>
      <c r="E236" s="133"/>
      <c r="F236" s="132"/>
      <c r="G236" s="134"/>
      <c r="H236" s="134"/>
      <c r="I236" s="135"/>
      <c r="J236" s="17"/>
    </row>
    <row r="237" spans="1:10" ht="15.75" hidden="1" customHeight="1">
      <c r="A237" s="17"/>
      <c r="B237" s="17"/>
      <c r="C237" s="132"/>
      <c r="D237" s="132"/>
      <c r="E237" s="133"/>
      <c r="F237" s="132"/>
      <c r="G237" s="134"/>
      <c r="H237" s="134"/>
      <c r="I237" s="135"/>
      <c r="J237" s="17"/>
    </row>
    <row r="238" spans="1:10" ht="15.75" hidden="1" customHeight="1">
      <c r="A238" s="17"/>
      <c r="B238" s="17"/>
      <c r="C238" s="132"/>
      <c r="D238" s="132"/>
      <c r="E238" s="133"/>
      <c r="F238" s="132"/>
      <c r="G238" s="134"/>
      <c r="H238" s="134"/>
      <c r="I238" s="135"/>
      <c r="J238" s="17"/>
    </row>
    <row r="239" spans="1:10" ht="15.75" hidden="1" customHeight="1">
      <c r="A239" s="17"/>
      <c r="B239" s="17"/>
      <c r="C239" s="132"/>
      <c r="D239" s="132"/>
      <c r="E239" s="133"/>
      <c r="F239" s="132"/>
      <c r="G239" s="134"/>
      <c r="H239" s="134"/>
      <c r="I239" s="135"/>
      <c r="J239" s="17"/>
    </row>
    <row r="240" spans="1:10" ht="15.75" hidden="1" customHeight="1">
      <c r="A240" s="17"/>
      <c r="B240" s="17"/>
      <c r="C240" s="132"/>
      <c r="D240" s="132"/>
      <c r="E240" s="133"/>
      <c r="F240" s="132"/>
      <c r="G240" s="134"/>
      <c r="H240" s="134"/>
      <c r="I240" s="135"/>
      <c r="J240" s="17"/>
    </row>
    <row r="241" spans="1:10" ht="15.75" hidden="1" customHeight="1">
      <c r="A241" s="17"/>
      <c r="B241" s="17"/>
      <c r="C241" s="132"/>
      <c r="D241" s="132"/>
      <c r="E241" s="133"/>
      <c r="F241" s="132"/>
      <c r="G241" s="134"/>
      <c r="H241" s="134"/>
      <c r="I241" s="135"/>
      <c r="J241" s="17"/>
    </row>
    <row r="242" spans="1:10" ht="15.75" hidden="1" customHeight="1">
      <c r="A242" s="17"/>
      <c r="B242" s="17"/>
      <c r="C242" s="132"/>
      <c r="D242" s="132"/>
      <c r="E242" s="133"/>
      <c r="F242" s="132"/>
      <c r="G242" s="134"/>
      <c r="H242" s="134"/>
      <c r="I242" s="135"/>
      <c r="J242" s="17"/>
    </row>
    <row r="243" spans="1:10" ht="15.75" hidden="1" customHeight="1">
      <c r="A243" s="17"/>
      <c r="B243" s="17"/>
      <c r="C243" s="132"/>
      <c r="D243" s="132"/>
      <c r="E243" s="133"/>
      <c r="F243" s="132"/>
      <c r="G243" s="134"/>
      <c r="H243" s="134"/>
      <c r="I243" s="135"/>
      <c r="J243" s="17"/>
    </row>
    <row r="244" spans="1:10" ht="15.75" hidden="1" customHeight="1">
      <c r="A244" s="17"/>
      <c r="B244" s="17"/>
      <c r="C244" s="132"/>
      <c r="D244" s="132"/>
      <c r="E244" s="133"/>
      <c r="F244" s="132"/>
      <c r="G244" s="134"/>
      <c r="H244" s="134"/>
      <c r="I244" s="135"/>
      <c r="J244" s="17"/>
    </row>
    <row r="245" spans="1:10" ht="15.75" hidden="1" customHeight="1">
      <c r="A245" s="17"/>
      <c r="B245" s="17"/>
      <c r="C245" s="132"/>
      <c r="D245" s="132"/>
      <c r="E245" s="133"/>
      <c r="F245" s="132"/>
      <c r="G245" s="134"/>
      <c r="H245" s="134"/>
      <c r="I245" s="135"/>
      <c r="J245" s="17"/>
    </row>
    <row r="246" spans="1:10" ht="15.75" hidden="1" customHeight="1">
      <c r="A246" s="17"/>
      <c r="B246" s="17"/>
      <c r="C246" s="132"/>
      <c r="D246" s="132"/>
      <c r="E246" s="133"/>
      <c r="F246" s="132"/>
      <c r="G246" s="134"/>
      <c r="H246" s="134"/>
      <c r="I246" s="135"/>
      <c r="J246" s="17"/>
    </row>
    <row r="247" spans="1:10" ht="15.75" hidden="1" customHeight="1">
      <c r="A247" s="17"/>
      <c r="B247" s="17"/>
      <c r="C247" s="132"/>
      <c r="D247" s="132"/>
      <c r="E247" s="133"/>
      <c r="F247" s="132"/>
      <c r="G247" s="134"/>
      <c r="H247" s="134"/>
      <c r="I247" s="135"/>
      <c r="J247" s="17"/>
    </row>
    <row r="248" spans="1:10" ht="15.75" hidden="1" customHeight="1">
      <c r="A248" s="17"/>
      <c r="B248" s="17"/>
      <c r="C248" s="132"/>
      <c r="D248" s="132"/>
      <c r="E248" s="133"/>
      <c r="F248" s="132"/>
      <c r="G248" s="134"/>
      <c r="H248" s="134"/>
      <c r="I248" s="135"/>
      <c r="J248" s="17"/>
    </row>
    <row r="249" spans="1:10" ht="15.75" hidden="1" customHeight="1">
      <c r="A249" s="17"/>
      <c r="B249" s="17"/>
      <c r="C249" s="132"/>
      <c r="D249" s="132"/>
      <c r="E249" s="133"/>
      <c r="F249" s="132"/>
      <c r="G249" s="134"/>
      <c r="H249" s="134"/>
      <c r="I249" s="135"/>
      <c r="J249" s="17"/>
    </row>
    <row r="250" spans="1:10" ht="15.75" hidden="1" customHeight="1">
      <c r="A250" s="17"/>
      <c r="B250" s="17"/>
      <c r="C250" s="132"/>
      <c r="D250" s="132"/>
      <c r="E250" s="133"/>
      <c r="F250" s="132"/>
      <c r="G250" s="134"/>
      <c r="H250" s="134"/>
      <c r="I250" s="135"/>
      <c r="J250" s="17"/>
    </row>
    <row r="251" spans="1:10" ht="15.75" hidden="1" customHeight="1">
      <c r="A251" s="17"/>
      <c r="B251" s="17"/>
      <c r="C251" s="132"/>
      <c r="D251" s="132"/>
      <c r="E251" s="133"/>
      <c r="F251" s="132"/>
      <c r="G251" s="134"/>
      <c r="H251" s="134"/>
      <c r="I251" s="135"/>
      <c r="J251" s="17"/>
    </row>
    <row r="252" spans="1:10" ht="15.75" hidden="1" customHeight="1">
      <c r="A252" s="17"/>
      <c r="B252" s="17"/>
      <c r="C252" s="132"/>
      <c r="D252" s="132"/>
      <c r="E252" s="133"/>
      <c r="F252" s="132"/>
      <c r="G252" s="134"/>
      <c r="H252" s="134"/>
      <c r="I252" s="135"/>
      <c r="J252" s="17"/>
    </row>
    <row r="253" spans="1:10" ht="15.75" hidden="1" customHeight="1">
      <c r="A253" s="17"/>
      <c r="B253" s="17"/>
      <c r="C253" s="132"/>
      <c r="D253" s="132"/>
      <c r="E253" s="133"/>
      <c r="F253" s="132"/>
      <c r="G253" s="134"/>
      <c r="H253" s="134"/>
      <c r="I253" s="135"/>
      <c r="J253" s="17"/>
    </row>
    <row r="254" spans="1:10" ht="15.75" hidden="1" customHeight="1">
      <c r="A254" s="17"/>
      <c r="B254" s="17"/>
      <c r="C254" s="132"/>
      <c r="D254" s="132"/>
      <c r="E254" s="133"/>
      <c r="F254" s="132"/>
      <c r="G254" s="134"/>
      <c r="H254" s="134"/>
      <c r="I254" s="135"/>
      <c r="J254" s="17"/>
    </row>
    <row r="255" spans="1:10" ht="15.75" hidden="1" customHeight="1">
      <c r="A255" s="17"/>
      <c r="B255" s="17"/>
      <c r="C255" s="132"/>
      <c r="D255" s="132"/>
      <c r="E255" s="133"/>
      <c r="F255" s="132"/>
      <c r="G255" s="134"/>
      <c r="H255" s="134"/>
      <c r="I255" s="135"/>
      <c r="J255" s="17"/>
    </row>
    <row r="256" spans="1:10" ht="15.75" hidden="1" customHeight="1">
      <c r="A256" s="17"/>
      <c r="B256" s="17"/>
      <c r="C256" s="132"/>
      <c r="D256" s="132"/>
      <c r="E256" s="133"/>
      <c r="F256" s="132"/>
      <c r="G256" s="134"/>
      <c r="H256" s="134"/>
      <c r="I256" s="135"/>
      <c r="J256" s="17"/>
    </row>
    <row r="257" spans="1:10" ht="15.75" hidden="1" customHeight="1">
      <c r="A257" s="17"/>
      <c r="B257" s="17"/>
      <c r="C257" s="132"/>
      <c r="D257" s="132"/>
      <c r="E257" s="133"/>
      <c r="F257" s="132"/>
      <c r="G257" s="134"/>
      <c r="H257" s="134"/>
      <c r="I257" s="135"/>
      <c r="J257" s="17"/>
    </row>
    <row r="258" spans="1:10" ht="15.75" hidden="1" customHeight="1">
      <c r="A258" s="17"/>
      <c r="B258" s="17"/>
      <c r="C258" s="132"/>
      <c r="D258" s="132"/>
      <c r="E258" s="133"/>
      <c r="F258" s="132"/>
      <c r="G258" s="134"/>
      <c r="H258" s="134"/>
      <c r="I258" s="135"/>
      <c r="J258" s="17"/>
    </row>
    <row r="259" spans="1:10" ht="15.75" hidden="1" customHeight="1">
      <c r="A259" s="17"/>
      <c r="B259" s="17"/>
      <c r="C259" s="132"/>
      <c r="D259" s="132"/>
      <c r="E259" s="133"/>
      <c r="F259" s="132"/>
      <c r="G259" s="134"/>
      <c r="H259" s="134"/>
      <c r="I259" s="135"/>
      <c r="J259" s="17"/>
    </row>
    <row r="260" spans="1:10" ht="15.75" hidden="1" customHeight="1">
      <c r="A260" s="17"/>
      <c r="B260" s="17"/>
      <c r="C260" s="132"/>
      <c r="D260" s="132"/>
      <c r="E260" s="133"/>
      <c r="F260" s="132"/>
      <c r="G260" s="134"/>
      <c r="H260" s="134"/>
      <c r="I260" s="135"/>
      <c r="J260" s="17"/>
    </row>
    <row r="261" spans="1:10" ht="15.75" hidden="1" customHeight="1">
      <c r="A261" s="17"/>
      <c r="B261" s="17"/>
      <c r="C261" s="132"/>
      <c r="D261" s="132"/>
      <c r="E261" s="133"/>
      <c r="F261" s="132"/>
      <c r="G261" s="134"/>
      <c r="H261" s="134"/>
      <c r="I261" s="135"/>
      <c r="J261" s="17"/>
    </row>
    <row r="262" spans="1:10" ht="15.75" hidden="1" customHeight="1">
      <c r="A262" s="17"/>
      <c r="B262" s="17"/>
      <c r="C262" s="132"/>
      <c r="D262" s="132"/>
      <c r="E262" s="133"/>
      <c r="F262" s="132"/>
      <c r="G262" s="134"/>
      <c r="H262" s="134"/>
      <c r="I262" s="135"/>
      <c r="J262" s="17"/>
    </row>
    <row r="263" spans="1:10" ht="15.75" hidden="1" customHeight="1">
      <c r="A263" s="17"/>
      <c r="B263" s="17"/>
      <c r="C263" s="132"/>
      <c r="D263" s="132"/>
      <c r="E263" s="133"/>
      <c r="F263" s="132"/>
      <c r="G263" s="134"/>
      <c r="H263" s="134"/>
      <c r="I263" s="135"/>
      <c r="J263" s="17"/>
    </row>
    <row r="264" spans="1:10" ht="15.75" hidden="1" customHeight="1">
      <c r="A264" s="17"/>
      <c r="B264" s="17"/>
      <c r="C264" s="132"/>
      <c r="D264" s="132"/>
      <c r="E264" s="133"/>
      <c r="F264" s="132"/>
      <c r="G264" s="134"/>
      <c r="H264" s="134"/>
      <c r="I264" s="135"/>
      <c r="J264" s="17"/>
    </row>
    <row r="265" spans="1:10" ht="15.75" hidden="1" customHeight="1">
      <c r="A265" s="17"/>
      <c r="B265" s="17"/>
      <c r="C265" s="132"/>
      <c r="D265" s="132"/>
      <c r="E265" s="133"/>
      <c r="F265" s="132"/>
      <c r="G265" s="134"/>
      <c r="H265" s="134"/>
      <c r="I265" s="135"/>
      <c r="J265" s="17"/>
    </row>
    <row r="266" spans="1:10" ht="15.75" hidden="1" customHeight="1">
      <c r="A266" s="17"/>
      <c r="B266" s="17"/>
      <c r="C266" s="132"/>
      <c r="D266" s="132"/>
      <c r="E266" s="133"/>
      <c r="F266" s="132"/>
      <c r="G266" s="134"/>
      <c r="H266" s="134"/>
      <c r="I266" s="135"/>
      <c r="J266" s="17"/>
    </row>
    <row r="267" spans="1:10" ht="15.75" hidden="1" customHeight="1">
      <c r="A267" s="17"/>
      <c r="B267" s="17"/>
      <c r="C267" s="132"/>
      <c r="D267" s="132"/>
      <c r="E267" s="133"/>
      <c r="F267" s="132"/>
      <c r="G267" s="134"/>
      <c r="H267" s="134"/>
      <c r="I267" s="135"/>
      <c r="J267" s="17"/>
    </row>
    <row r="268" spans="1:10" ht="15.75" hidden="1" customHeight="1">
      <c r="A268" s="17"/>
      <c r="B268" s="17"/>
      <c r="C268" s="132"/>
      <c r="D268" s="132"/>
      <c r="E268" s="133"/>
      <c r="F268" s="132"/>
      <c r="G268" s="134"/>
      <c r="H268" s="134"/>
      <c r="I268" s="135"/>
      <c r="J268" s="17"/>
    </row>
    <row r="269" spans="1:10" ht="15.75" hidden="1" customHeight="1">
      <c r="A269" s="17"/>
      <c r="B269" s="17"/>
      <c r="C269" s="132"/>
      <c r="D269" s="132"/>
      <c r="E269" s="133"/>
      <c r="F269" s="132"/>
      <c r="G269" s="134"/>
      <c r="H269" s="134"/>
      <c r="I269" s="135"/>
      <c r="J269" s="17"/>
    </row>
    <row r="270" spans="1:10" ht="15.75" hidden="1" customHeight="1">
      <c r="A270" s="17"/>
      <c r="B270" s="17"/>
      <c r="C270" s="132"/>
      <c r="D270" s="132"/>
      <c r="E270" s="133"/>
      <c r="F270" s="132"/>
      <c r="G270" s="134"/>
      <c r="H270" s="134"/>
      <c r="I270" s="135"/>
      <c r="J270" s="17"/>
    </row>
    <row r="271" spans="1:10" ht="15.75" hidden="1" customHeight="1"/>
    <row r="272" spans="1:10"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100">
    <mergeCell ref="I33:I44"/>
    <mergeCell ref="C7:C10"/>
    <mergeCell ref="C11:D11"/>
    <mergeCell ref="B6:B13"/>
    <mergeCell ref="B14:B23"/>
    <mergeCell ref="C12:C13"/>
    <mergeCell ref="C15:C20"/>
    <mergeCell ref="C22:C23"/>
    <mergeCell ref="B24:B31"/>
    <mergeCell ref="C25:C28"/>
    <mergeCell ref="C30:C31"/>
    <mergeCell ref="G6:G13"/>
    <mergeCell ref="G25:G31"/>
    <mergeCell ref="C21:D21"/>
    <mergeCell ref="E21:F21"/>
    <mergeCell ref="E27:F27"/>
    <mergeCell ref="I6:I13"/>
    <mergeCell ref="H15:H23"/>
    <mergeCell ref="I15:I23"/>
    <mergeCell ref="H25:H31"/>
    <mergeCell ref="I25:I31"/>
    <mergeCell ref="E64:F64"/>
    <mergeCell ref="E65:F65"/>
    <mergeCell ref="E66:F66"/>
    <mergeCell ref="E67:F67"/>
    <mergeCell ref="H6:H13"/>
    <mergeCell ref="H33:H44"/>
    <mergeCell ref="E28:F28"/>
    <mergeCell ref="E30:F30"/>
    <mergeCell ref="E31:F31"/>
    <mergeCell ref="E32:F32"/>
    <mergeCell ref="G67:G70"/>
    <mergeCell ref="H67:H70"/>
    <mergeCell ref="I67:I70"/>
    <mergeCell ref="E51:F51"/>
    <mergeCell ref="E52:F52"/>
    <mergeCell ref="G54:G58"/>
    <mergeCell ref="H54:H58"/>
    <mergeCell ref="I54:I58"/>
    <mergeCell ref="E59:F59"/>
    <mergeCell ref="E60:F60"/>
    <mergeCell ref="E68:F68"/>
    <mergeCell ref="E69:F69"/>
    <mergeCell ref="E70:F70"/>
    <mergeCell ref="E61:F61"/>
    <mergeCell ref="E62:F62"/>
    <mergeCell ref="E63:F63"/>
    <mergeCell ref="G46:G52"/>
    <mergeCell ref="H46:H52"/>
    <mergeCell ref="I46:I52"/>
    <mergeCell ref="G60:G65"/>
    <mergeCell ref="H60:H65"/>
    <mergeCell ref="I60:I65"/>
    <mergeCell ref="A53:A70"/>
    <mergeCell ref="C53:D53"/>
    <mergeCell ref="C57:D57"/>
    <mergeCell ref="E33:F33"/>
    <mergeCell ref="E34:F34"/>
    <mergeCell ref="E35:F35"/>
    <mergeCell ref="E36:F36"/>
    <mergeCell ref="E37:F37"/>
    <mergeCell ref="E38:F38"/>
    <mergeCell ref="E42:F42"/>
    <mergeCell ref="E47:F47"/>
    <mergeCell ref="E48:F48"/>
    <mergeCell ref="E49:F49"/>
    <mergeCell ref="E50:F50"/>
    <mergeCell ref="E43:F43"/>
    <mergeCell ref="E44:F44"/>
    <mergeCell ref="B66:B70"/>
    <mergeCell ref="C66:D66"/>
    <mergeCell ref="C67:C68"/>
    <mergeCell ref="C69:D69"/>
    <mergeCell ref="B45:B52"/>
    <mergeCell ref="C45:D45"/>
    <mergeCell ref="C46:C48"/>
    <mergeCell ref="C49:D49"/>
    <mergeCell ref="C54:C56"/>
    <mergeCell ref="B53:B58"/>
    <mergeCell ref="B59:B65"/>
    <mergeCell ref="C59:D59"/>
    <mergeCell ref="C60:C62"/>
    <mergeCell ref="C63:D63"/>
    <mergeCell ref="C64:C65"/>
    <mergeCell ref="A1:B1"/>
    <mergeCell ref="C2:E4"/>
    <mergeCell ref="A4:B4"/>
    <mergeCell ref="A6:A52"/>
    <mergeCell ref="C6:E6"/>
    <mergeCell ref="C14:D14"/>
    <mergeCell ref="C24:D24"/>
    <mergeCell ref="C50:C52"/>
    <mergeCell ref="E45:F45"/>
    <mergeCell ref="E46:F46"/>
    <mergeCell ref="C29:D29"/>
    <mergeCell ref="B32:B44"/>
    <mergeCell ref="C32:D32"/>
    <mergeCell ref="C33:C41"/>
    <mergeCell ref="C42:D42"/>
    <mergeCell ref="C43:C44"/>
  </mergeCells>
  <conditionalFormatting sqref="C7 C12 C15 E15:E23 C22 C25 E25:E28 C30 E30:E31 C33 E33:E44 C43 C46 E46:E52 C50 C54 C58 C60 E60:E65 C64 C67 E67:E84 C70">
    <cfRule type="cellIs" dxfId="263" priority="1" operator="equal">
      <formula>"SIM"</formula>
    </cfRule>
  </conditionalFormatting>
  <conditionalFormatting sqref="C7 C12 C15 E15:E20 C22 E22:E23 C25 E25:E28 C30 E30:E31 C33 E33:E41 C43 E43:E44 C46 E46:E48 C50 E50:E52 C54 C58 C60 E60:E65 C64 C67 E67:E68 C70 E70">
    <cfRule type="cellIs" dxfId="262" priority="2" operator="equal">
      <formula>"NÃO"</formula>
    </cfRule>
  </conditionalFormatting>
  <conditionalFormatting sqref="E18:E19">
    <cfRule type="cellIs" dxfId="261" priority="3" operator="equal">
      <formula>"sim"</formula>
    </cfRule>
  </conditionalFormatting>
  <conditionalFormatting sqref="E18:E19">
    <cfRule type="cellIs" dxfId="260" priority="4" operator="equal">
      <formula>"não"</formula>
    </cfRule>
  </conditionalFormatting>
  <conditionalFormatting sqref="E19">
    <cfRule type="cellIs" dxfId="259" priority="5" operator="equal">
      <formula>"sim"</formula>
    </cfRule>
  </conditionalFormatting>
  <conditionalFormatting sqref="E19">
    <cfRule type="cellIs" dxfId="258" priority="6" operator="equal">
      <formula>"não"</formula>
    </cfRule>
  </conditionalFormatting>
  <conditionalFormatting sqref="E19">
    <cfRule type="cellIs" dxfId="257" priority="7" operator="equal">
      <formula>"sim"</formula>
    </cfRule>
  </conditionalFormatting>
  <conditionalFormatting sqref="E19">
    <cfRule type="cellIs" dxfId="256" priority="8" operator="equal">
      <formula>"não"</formula>
    </cfRule>
  </conditionalFormatting>
  <conditionalFormatting sqref="E20">
    <cfRule type="cellIs" dxfId="255" priority="9" operator="equal">
      <formula>"sim"</formula>
    </cfRule>
  </conditionalFormatting>
  <conditionalFormatting sqref="E20">
    <cfRule type="cellIs" dxfId="254" priority="10" operator="equal">
      <formula>"não"</formula>
    </cfRule>
  </conditionalFormatting>
  <conditionalFormatting sqref="E22">
    <cfRule type="cellIs" dxfId="253" priority="11" operator="equal">
      <formula>"sim"</formula>
    </cfRule>
  </conditionalFormatting>
  <conditionalFormatting sqref="E22">
    <cfRule type="cellIs" dxfId="252" priority="12" operator="equal">
      <formula>"não"</formula>
    </cfRule>
  </conditionalFormatting>
  <conditionalFormatting sqref="F22">
    <cfRule type="cellIs" dxfId="251" priority="13" operator="equal">
      <formula>"sim"</formula>
    </cfRule>
  </conditionalFormatting>
  <conditionalFormatting sqref="F22">
    <cfRule type="cellIs" dxfId="250" priority="14" operator="equal">
      <formula>"não"</formula>
    </cfRule>
  </conditionalFormatting>
  <conditionalFormatting sqref="E23">
    <cfRule type="cellIs" dxfId="249" priority="15" operator="equal">
      <formula>"sim"</formula>
    </cfRule>
  </conditionalFormatting>
  <conditionalFormatting sqref="E23">
    <cfRule type="cellIs" dxfId="248" priority="16" operator="equal">
      <formula>"não"</formula>
    </cfRule>
  </conditionalFormatting>
  <conditionalFormatting sqref="F23">
    <cfRule type="cellIs" dxfId="247" priority="17" operator="equal">
      <formula>"sim"</formula>
    </cfRule>
  </conditionalFormatting>
  <conditionalFormatting sqref="F23">
    <cfRule type="cellIs" dxfId="246" priority="18" operator="equal">
      <formula>"não"</formula>
    </cfRule>
  </conditionalFormatting>
  <conditionalFormatting sqref="F24">
    <cfRule type="cellIs" dxfId="245" priority="19" operator="equal">
      <formula>"sim"</formula>
    </cfRule>
  </conditionalFormatting>
  <conditionalFormatting sqref="F24">
    <cfRule type="cellIs" dxfId="244" priority="20" operator="equal">
      <formula>"não"</formula>
    </cfRule>
  </conditionalFormatting>
  <conditionalFormatting sqref="E25:E28">
    <cfRule type="cellIs" dxfId="243" priority="21" operator="equal">
      <formula>"sim"</formula>
    </cfRule>
  </conditionalFormatting>
  <conditionalFormatting sqref="E25:E28">
    <cfRule type="cellIs" dxfId="242" priority="22" operator="equal">
      <formula>"não"</formula>
    </cfRule>
  </conditionalFormatting>
  <conditionalFormatting sqref="F25:F26">
    <cfRule type="cellIs" dxfId="241" priority="23" operator="equal">
      <formula>"sim"</formula>
    </cfRule>
  </conditionalFormatting>
  <conditionalFormatting sqref="F25:F26">
    <cfRule type="cellIs" dxfId="240" priority="24" operator="equal">
      <formula>"não"</formula>
    </cfRule>
  </conditionalFormatting>
  <conditionalFormatting sqref="E30">
    <cfRule type="cellIs" dxfId="239" priority="25" operator="equal">
      <formula>"sim"</formula>
    </cfRule>
  </conditionalFormatting>
  <conditionalFormatting sqref="E30">
    <cfRule type="cellIs" dxfId="238" priority="26" operator="equal">
      <formula>"não"</formula>
    </cfRule>
  </conditionalFormatting>
  <conditionalFormatting sqref="E27:E28">
    <cfRule type="cellIs" dxfId="237" priority="27" operator="equal">
      <formula>"sim"</formula>
    </cfRule>
  </conditionalFormatting>
  <conditionalFormatting sqref="E27:E28">
    <cfRule type="cellIs" dxfId="236" priority="28" operator="equal">
      <formula>"não"</formula>
    </cfRule>
  </conditionalFormatting>
  <conditionalFormatting sqref="E27:E28">
    <cfRule type="cellIs" dxfId="235" priority="29" operator="equal">
      <formula>"sim"</formula>
    </cfRule>
  </conditionalFormatting>
  <conditionalFormatting sqref="E27:E28">
    <cfRule type="cellIs" dxfId="234" priority="30" operator="equal">
      <formula>"não"</formula>
    </cfRule>
  </conditionalFormatting>
  <conditionalFormatting sqref="E31">
    <cfRule type="cellIs" dxfId="233" priority="31" operator="equal">
      <formula>"sim"</formula>
    </cfRule>
  </conditionalFormatting>
  <conditionalFormatting sqref="E31">
    <cfRule type="cellIs" dxfId="232" priority="32" operator="equal">
      <formula>"não"</formula>
    </cfRule>
  </conditionalFormatting>
  <conditionalFormatting sqref="E33 E35 E37">
    <cfRule type="cellIs" dxfId="231" priority="33" operator="equal">
      <formula>"sim"</formula>
    </cfRule>
  </conditionalFormatting>
  <conditionalFormatting sqref="E33 E35 E37">
    <cfRule type="cellIs" dxfId="230" priority="34" operator="equal">
      <formula>"não"</formula>
    </cfRule>
  </conditionalFormatting>
  <conditionalFormatting sqref="E34 E36 E38:E41">
    <cfRule type="cellIs" dxfId="229" priority="35" operator="equal">
      <formula>"sim"</formula>
    </cfRule>
  </conditionalFormatting>
  <conditionalFormatting sqref="E34 E36 E38:E41">
    <cfRule type="cellIs" dxfId="228" priority="36" operator="equal">
      <formula>"não"</formula>
    </cfRule>
  </conditionalFormatting>
  <conditionalFormatting sqref="C7 C12 C15 E15:E23 C22 C25 E25:E28 C30 E30:E31 C33 E33:E44 C43 C46 E46:E52 C50 C54 C58 C60 E60:E65 C64 C67 E67:E84 C70">
    <cfRule type="containsBlanks" dxfId="227" priority="37">
      <formula>LEN(TRIM(C7))=0</formula>
    </cfRule>
  </conditionalFormatting>
  <dataValidations count="2">
    <dataValidation type="list" allowBlank="1" showErrorMessage="1" sqref="C12 C15 E15:E20 C22 E22:E23 C25 C30 E25:E31 C33 E33:E38 E39:F41 C43 E43:E44 C46 E46:E48 C50 E50:E52 C54 C58 C60 E60:E62 C64 E64:E65 C67 E67:E68 C70 E70" xr:uid="{00000000-0002-0000-0500-000000000000}">
      <formula1>$J$14:$J$20</formula1>
    </dataValidation>
    <dataValidation type="list" allowBlank="1" showInputMessage="1" showErrorMessage="1" prompt="Selecione a resposta na seta ao lado" sqref="C7" xr:uid="{00000000-0002-0000-0500-000001000000}">
      <formula1>$J$14:$J$20</formula1>
    </dataValidation>
  </dataValidations>
  <pageMargins left="0.51180555555555496" right="0.51180555555555496" top="0.78749999999999998" bottom="0.78749999999999998"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1C232"/>
  </sheetPr>
  <dimension ref="A1:AA1000"/>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9.85546875" customWidth="1"/>
    <col min="2" max="2" width="26.5703125" customWidth="1"/>
    <col min="3" max="3" width="24.425781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10.7109375" hidden="1" customWidth="1"/>
    <col min="11" max="11" width="9.140625" hidden="1" customWidth="1"/>
    <col min="12" max="27" width="8.7109375" hidden="1" customWidth="1"/>
  </cols>
  <sheetData>
    <row r="1" spans="1:27" ht="15.75" customHeight="1">
      <c r="A1" s="75" t="str">
        <f>HYPERLINK("https://drive.google.com/file/d/1FcxOb6D1bveeZ4XDkRX1eAGP9m4VMsOV/view?usp=sharing","KPA 3.1 - ANÁLISE DE COMPETÊNCIAS")</f>
        <v>KPA 3.1 - ANÁLISE DE COMPETÊNCIAS</v>
      </c>
      <c r="B1" s="82"/>
      <c r="C1" s="136"/>
      <c r="D1" s="137"/>
      <c r="E1" s="136"/>
      <c r="F1" s="136"/>
      <c r="G1" s="136"/>
      <c r="H1" s="138"/>
      <c r="I1" s="139"/>
      <c r="J1" s="140"/>
      <c r="K1" s="17"/>
      <c r="L1" s="17"/>
      <c r="M1" s="17"/>
      <c r="N1" s="17"/>
      <c r="O1" s="17"/>
      <c r="P1" s="17"/>
      <c r="Q1" s="17"/>
      <c r="R1" s="17"/>
      <c r="S1" s="17"/>
      <c r="T1" s="17"/>
      <c r="U1" s="17"/>
      <c r="V1" s="17"/>
      <c r="W1" s="17"/>
      <c r="X1" s="17"/>
      <c r="Y1" s="17"/>
      <c r="Z1" s="17"/>
      <c r="AA1" s="17"/>
    </row>
    <row r="2" spans="1:27" ht="15.75" customHeight="1" outlineLevel="1">
      <c r="A2" s="81" t="s">
        <v>72</v>
      </c>
      <c r="B2" s="82"/>
      <c r="C2" s="283" t="s">
        <v>162</v>
      </c>
      <c r="D2" s="367"/>
      <c r="E2" s="367"/>
      <c r="F2" s="136"/>
      <c r="G2" s="136"/>
      <c r="H2" s="138"/>
      <c r="I2" s="139"/>
      <c r="J2" s="140"/>
      <c r="K2" s="17"/>
      <c r="L2" s="17"/>
      <c r="M2" s="17"/>
      <c r="N2" s="17"/>
      <c r="O2" s="17"/>
      <c r="P2" s="17"/>
      <c r="Q2" s="17"/>
      <c r="R2" s="17"/>
      <c r="S2" s="17"/>
      <c r="T2" s="17"/>
      <c r="U2" s="17"/>
      <c r="V2" s="17"/>
      <c r="W2" s="17"/>
      <c r="X2" s="17"/>
      <c r="Y2" s="17"/>
      <c r="Z2" s="17"/>
      <c r="AA2" s="17"/>
    </row>
    <row r="3" spans="1:27" ht="15.75" hidden="1" customHeight="1" outlineLevel="1">
      <c r="A3" s="81"/>
      <c r="B3" s="82"/>
      <c r="C3" s="367"/>
      <c r="D3" s="367"/>
      <c r="E3" s="367"/>
      <c r="F3" s="136"/>
      <c r="G3" s="136"/>
      <c r="H3" s="138"/>
      <c r="I3" s="139"/>
      <c r="J3" s="140"/>
      <c r="K3" s="17"/>
      <c r="L3" s="17"/>
      <c r="M3" s="17"/>
      <c r="N3" s="17"/>
      <c r="O3" s="17"/>
      <c r="P3" s="17"/>
      <c r="Q3" s="17"/>
      <c r="R3" s="17"/>
      <c r="S3" s="17"/>
      <c r="T3" s="17"/>
      <c r="U3" s="17"/>
      <c r="V3" s="17"/>
      <c r="W3" s="17"/>
      <c r="X3" s="17"/>
      <c r="Y3" s="17"/>
      <c r="Z3" s="17"/>
      <c r="AA3" s="17"/>
    </row>
    <row r="4" spans="1:27" ht="84" customHeight="1" outlineLevel="1">
      <c r="A4" s="284" t="s">
        <v>163</v>
      </c>
      <c r="B4" s="367"/>
      <c r="C4" s="367"/>
      <c r="D4" s="367"/>
      <c r="E4" s="367"/>
      <c r="F4" s="136"/>
      <c r="G4" s="136"/>
      <c r="H4" s="138"/>
      <c r="I4" s="139"/>
      <c r="J4" s="140"/>
      <c r="K4" s="17"/>
      <c r="L4" s="17"/>
      <c r="M4" s="17"/>
      <c r="N4" s="17"/>
      <c r="O4" s="17"/>
      <c r="P4" s="17"/>
      <c r="Q4" s="17"/>
      <c r="R4" s="17"/>
      <c r="S4" s="17"/>
      <c r="T4" s="17"/>
      <c r="U4" s="17"/>
      <c r="V4" s="17"/>
      <c r="W4" s="17"/>
      <c r="X4" s="17"/>
      <c r="Y4" s="17"/>
      <c r="Z4" s="17"/>
      <c r="AA4" s="17"/>
    </row>
    <row r="5" spans="1:27"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row>
    <row r="6" spans="1:27">
      <c r="A6" s="285" t="s">
        <v>164</v>
      </c>
      <c r="B6" s="279" t="s">
        <v>165</v>
      </c>
      <c r="C6" s="311" t="s">
        <v>101</v>
      </c>
      <c r="D6" s="400"/>
      <c r="E6" s="97"/>
      <c r="F6" s="142"/>
      <c r="G6" s="89"/>
      <c r="H6" s="294"/>
      <c r="I6" s="312"/>
      <c r="J6" s="143"/>
      <c r="K6" s="90"/>
      <c r="L6" s="90"/>
      <c r="M6" s="90"/>
      <c r="N6" s="90"/>
      <c r="O6" s="90"/>
      <c r="P6" s="90"/>
      <c r="Q6" s="90"/>
      <c r="R6" s="90"/>
      <c r="S6" s="90"/>
      <c r="T6" s="90"/>
      <c r="U6" s="90"/>
      <c r="V6" s="90"/>
      <c r="W6" s="90"/>
      <c r="X6" s="90"/>
      <c r="Y6" s="90"/>
      <c r="Z6" s="90"/>
      <c r="AA6" s="90" t="s">
        <v>110</v>
      </c>
    </row>
    <row r="7" spans="1:27" ht="27.75" customHeight="1">
      <c r="A7" s="401"/>
      <c r="B7" s="402"/>
      <c r="C7" s="309"/>
      <c r="D7" s="145" t="s">
        <v>166</v>
      </c>
      <c r="E7" s="310" t="s">
        <v>112</v>
      </c>
      <c r="F7" s="146"/>
      <c r="G7" s="89"/>
      <c r="H7" s="403"/>
      <c r="I7" s="367"/>
      <c r="J7" s="143"/>
      <c r="K7" s="90"/>
      <c r="L7" s="90"/>
      <c r="M7" s="90"/>
      <c r="N7" s="90"/>
      <c r="O7" s="90"/>
      <c r="P7" s="90"/>
      <c r="Q7" s="90"/>
      <c r="R7" s="90"/>
      <c r="S7" s="90"/>
      <c r="T7" s="90"/>
      <c r="U7" s="90"/>
      <c r="V7" s="90"/>
      <c r="W7" s="90"/>
      <c r="X7" s="90"/>
      <c r="Y7" s="90"/>
      <c r="Z7" s="90"/>
      <c r="AA7" s="90"/>
    </row>
    <row r="8" spans="1:27" ht="15" customHeight="1">
      <c r="A8" s="401"/>
      <c r="B8" s="402"/>
      <c r="C8" s="417"/>
      <c r="D8" s="145" t="s">
        <v>167</v>
      </c>
      <c r="E8" s="418"/>
      <c r="F8" s="146"/>
      <c r="G8" s="89"/>
      <c r="H8" s="403"/>
      <c r="I8" s="367"/>
      <c r="J8" s="143"/>
      <c r="K8" s="90"/>
      <c r="L8" s="90"/>
      <c r="M8" s="90"/>
      <c r="N8" s="90"/>
      <c r="O8" s="90"/>
      <c r="P8" s="90"/>
      <c r="Q8" s="90"/>
      <c r="R8" s="90"/>
      <c r="S8" s="90"/>
      <c r="T8" s="90"/>
      <c r="U8" s="90"/>
      <c r="V8" s="90"/>
      <c r="W8" s="90"/>
      <c r="X8" s="90"/>
      <c r="Y8" s="90"/>
      <c r="Z8" s="90"/>
      <c r="AA8" s="90"/>
    </row>
    <row r="9" spans="1:27" ht="27.75" customHeight="1">
      <c r="A9" s="401"/>
      <c r="B9" s="402"/>
      <c r="C9" s="417"/>
      <c r="D9" s="145" t="s">
        <v>168</v>
      </c>
      <c r="E9" s="418"/>
      <c r="F9" s="146"/>
      <c r="G9" s="89"/>
      <c r="H9" s="403"/>
      <c r="I9" s="367"/>
      <c r="J9" s="143"/>
      <c r="K9" s="90"/>
      <c r="L9" s="90"/>
      <c r="M9" s="90"/>
      <c r="N9" s="90"/>
      <c r="O9" s="90"/>
      <c r="P9" s="90"/>
      <c r="Q9" s="90"/>
      <c r="R9" s="90"/>
      <c r="S9" s="90"/>
      <c r="T9" s="90"/>
      <c r="U9" s="90"/>
      <c r="V9" s="90"/>
      <c r="W9" s="90"/>
      <c r="X9" s="90"/>
      <c r="Y9" s="90"/>
      <c r="Z9" s="90"/>
      <c r="AA9" s="90"/>
    </row>
    <row r="10" spans="1:27" ht="39" customHeight="1">
      <c r="A10" s="401"/>
      <c r="B10" s="402"/>
      <c r="C10" s="417"/>
      <c r="D10" s="145" t="s">
        <v>169</v>
      </c>
      <c r="E10" s="418"/>
      <c r="F10" s="146"/>
      <c r="G10" s="89"/>
      <c r="H10" s="403"/>
      <c r="I10" s="367"/>
      <c r="J10" s="143"/>
      <c r="K10" s="90"/>
      <c r="L10" s="90"/>
      <c r="M10" s="90"/>
      <c r="N10" s="90"/>
      <c r="O10" s="90"/>
      <c r="P10" s="90"/>
      <c r="Q10" s="90"/>
      <c r="R10" s="90"/>
      <c r="S10" s="90"/>
      <c r="T10" s="90"/>
      <c r="U10" s="90"/>
      <c r="V10" s="90"/>
      <c r="W10" s="90"/>
      <c r="X10" s="90"/>
      <c r="Y10" s="90"/>
      <c r="Z10" s="90"/>
      <c r="AA10" s="90"/>
    </row>
    <row r="11" spans="1:27" ht="40.5" customHeight="1">
      <c r="A11" s="401"/>
      <c r="B11" s="402"/>
      <c r="C11" s="417"/>
      <c r="D11" s="145" t="s">
        <v>170</v>
      </c>
      <c r="E11" s="418"/>
      <c r="F11" s="146"/>
      <c r="G11" s="89"/>
      <c r="H11" s="403"/>
      <c r="I11" s="367"/>
      <c r="J11" s="143"/>
      <c r="K11" s="90"/>
      <c r="L11" s="90"/>
      <c r="M11" s="90"/>
      <c r="N11" s="90"/>
      <c r="O11" s="90"/>
      <c r="P11" s="90"/>
      <c r="Q11" s="90"/>
      <c r="R11" s="90"/>
      <c r="S11" s="90"/>
      <c r="T11" s="90"/>
      <c r="U11" s="90"/>
      <c r="V11" s="90"/>
      <c r="W11" s="90"/>
      <c r="X11" s="90"/>
      <c r="Y11" s="90"/>
      <c r="Z11" s="90"/>
      <c r="AA11" s="90"/>
    </row>
    <row r="12" spans="1:27" ht="41.25" customHeight="1">
      <c r="A12" s="401"/>
      <c r="B12" s="402"/>
      <c r="C12" s="417"/>
      <c r="D12" s="145" t="s">
        <v>171</v>
      </c>
      <c r="E12" s="418"/>
      <c r="F12" s="146"/>
      <c r="G12" s="89"/>
      <c r="H12" s="403"/>
      <c r="I12" s="367"/>
      <c r="J12" s="143"/>
      <c r="K12" s="90"/>
      <c r="L12" s="90"/>
      <c r="M12" s="90"/>
      <c r="N12" s="90"/>
      <c r="O12" s="90"/>
      <c r="P12" s="90"/>
      <c r="Q12" s="90"/>
      <c r="R12" s="90"/>
      <c r="S12" s="90"/>
      <c r="T12" s="90"/>
      <c r="U12" s="90"/>
      <c r="V12" s="90"/>
      <c r="W12" s="90"/>
      <c r="X12" s="90"/>
      <c r="Y12" s="90"/>
      <c r="Z12" s="90"/>
      <c r="AA12" s="90"/>
    </row>
    <row r="13" spans="1:27" ht="30.75" customHeight="1">
      <c r="A13" s="401"/>
      <c r="B13" s="402"/>
      <c r="C13" s="417"/>
      <c r="D13" s="147" t="s">
        <v>172</v>
      </c>
      <c r="E13" s="418"/>
      <c r="F13" s="146"/>
      <c r="G13" s="89"/>
      <c r="H13" s="403"/>
      <c r="I13" s="367"/>
      <c r="J13" s="143"/>
      <c r="K13" s="90"/>
      <c r="L13" s="90"/>
      <c r="M13" s="90"/>
      <c r="N13" s="90"/>
      <c r="O13" s="90"/>
      <c r="P13" s="90"/>
      <c r="Q13" s="90"/>
      <c r="R13" s="90"/>
      <c r="S13" s="90"/>
      <c r="T13" s="90"/>
      <c r="U13" s="90"/>
      <c r="V13" s="90"/>
      <c r="W13" s="90"/>
      <c r="X13" s="90"/>
      <c r="Y13" s="90"/>
      <c r="Z13" s="90"/>
      <c r="AA13" s="90"/>
    </row>
    <row r="14" spans="1:27" ht="28.5" customHeight="1">
      <c r="A14" s="401"/>
      <c r="B14" s="402"/>
      <c r="C14" s="419"/>
      <c r="D14" s="147" t="s">
        <v>173</v>
      </c>
      <c r="E14" s="420"/>
      <c r="F14" s="146"/>
      <c r="G14" s="89"/>
      <c r="H14" s="403"/>
      <c r="I14" s="367"/>
      <c r="J14" s="143"/>
      <c r="K14" s="90"/>
      <c r="L14" s="90"/>
      <c r="M14" s="90"/>
      <c r="N14" s="90"/>
      <c r="O14" s="90"/>
      <c r="P14" s="90"/>
      <c r="Q14" s="90"/>
      <c r="R14" s="90"/>
      <c r="S14" s="90"/>
      <c r="T14" s="90"/>
      <c r="U14" s="90"/>
      <c r="V14" s="90"/>
      <c r="W14" s="90"/>
      <c r="X14" s="90"/>
      <c r="Y14" s="90"/>
      <c r="Z14" s="90"/>
      <c r="AA14" s="90"/>
    </row>
    <row r="15" spans="1:27">
      <c r="A15" s="401"/>
      <c r="B15" s="402"/>
      <c r="C15" s="278" t="s">
        <v>106</v>
      </c>
      <c r="D15" s="421"/>
      <c r="E15" s="117"/>
      <c r="F15" s="148"/>
      <c r="G15" s="89"/>
      <c r="H15" s="403"/>
      <c r="I15" s="367"/>
      <c r="J15" s="143"/>
      <c r="K15" s="90"/>
      <c r="L15" s="90"/>
      <c r="M15" s="90"/>
      <c r="N15" s="90"/>
      <c r="O15" s="90"/>
      <c r="P15" s="90"/>
      <c r="Q15" s="90"/>
      <c r="R15" s="90"/>
      <c r="S15" s="90"/>
      <c r="T15" s="90"/>
      <c r="U15" s="90"/>
      <c r="V15" s="90"/>
      <c r="W15" s="90"/>
      <c r="X15" s="90"/>
      <c r="Y15" s="90"/>
      <c r="Z15" s="90"/>
      <c r="AA15" s="90"/>
    </row>
    <row r="16" spans="1:27" ht="41.25" customHeight="1">
      <c r="A16" s="401"/>
      <c r="B16" s="406"/>
      <c r="C16" s="128"/>
      <c r="D16" s="92" t="s">
        <v>174</v>
      </c>
      <c r="E16" s="149" t="s">
        <v>110</v>
      </c>
      <c r="F16" s="150" t="s">
        <v>110</v>
      </c>
      <c r="G16" s="89"/>
      <c r="H16" s="403"/>
      <c r="I16" s="367"/>
      <c r="J16" s="143"/>
      <c r="K16" s="90"/>
      <c r="L16" s="90"/>
      <c r="M16" s="90"/>
      <c r="N16" s="90"/>
      <c r="O16" s="90"/>
      <c r="P16" s="90"/>
      <c r="Q16" s="90"/>
      <c r="R16" s="90"/>
      <c r="S16" s="90"/>
      <c r="T16" s="90"/>
      <c r="U16" s="90"/>
      <c r="V16" s="90"/>
      <c r="W16" s="90"/>
      <c r="X16" s="90"/>
      <c r="Y16" s="90"/>
      <c r="Z16" s="90"/>
      <c r="AA16" s="90"/>
    </row>
    <row r="17" spans="1:27">
      <c r="A17" s="401"/>
      <c r="B17" s="279" t="s">
        <v>175</v>
      </c>
      <c r="C17" s="280" t="s">
        <v>101</v>
      </c>
      <c r="D17" s="407"/>
      <c r="E17" s="151"/>
      <c r="F17" s="152" t="s">
        <v>110</v>
      </c>
      <c r="G17" s="99"/>
      <c r="H17" s="99"/>
      <c r="I17" s="153"/>
      <c r="J17" s="154"/>
      <c r="K17" s="108"/>
      <c r="L17" s="108"/>
      <c r="M17" s="108"/>
      <c r="N17" s="108"/>
      <c r="O17" s="108"/>
      <c r="P17" s="108"/>
      <c r="Q17" s="108"/>
      <c r="R17" s="108"/>
      <c r="S17" s="108"/>
      <c r="T17" s="108"/>
      <c r="U17" s="108"/>
      <c r="V17" s="108"/>
      <c r="W17" s="108"/>
      <c r="X17" s="108"/>
      <c r="Y17" s="108"/>
      <c r="Z17" s="108"/>
      <c r="AA17" s="108"/>
    </row>
    <row r="18" spans="1:27" ht="18.75" customHeight="1">
      <c r="A18" s="401"/>
      <c r="B18" s="402"/>
      <c r="C18" s="300"/>
      <c r="D18" s="95" t="s">
        <v>176</v>
      </c>
      <c r="E18" s="156"/>
      <c r="F18" s="157"/>
      <c r="G18" s="301"/>
      <c r="H18" s="158"/>
      <c r="I18" s="159"/>
      <c r="J18" s="154"/>
      <c r="K18" s="108"/>
      <c r="L18" s="108"/>
      <c r="M18" s="108"/>
      <c r="N18" s="108"/>
      <c r="O18" s="108"/>
      <c r="P18" s="108"/>
      <c r="Q18" s="108"/>
      <c r="R18" s="108"/>
      <c r="S18" s="108"/>
      <c r="T18" s="108"/>
      <c r="U18" s="108"/>
      <c r="V18" s="108"/>
      <c r="W18" s="108"/>
      <c r="X18" s="108"/>
      <c r="Y18" s="108"/>
      <c r="Z18" s="108"/>
      <c r="AA18" s="108"/>
    </row>
    <row r="19" spans="1:27" ht="30" customHeight="1">
      <c r="A19" s="401"/>
      <c r="B19" s="402"/>
      <c r="C19" s="404"/>
      <c r="D19" s="92" t="s">
        <v>177</v>
      </c>
      <c r="E19" s="160" t="s">
        <v>112</v>
      </c>
      <c r="F19" s="161"/>
      <c r="G19" s="422"/>
      <c r="H19" s="302"/>
      <c r="I19" s="313"/>
      <c r="J19" s="154"/>
      <c r="K19" s="108"/>
      <c r="L19" s="108"/>
      <c r="M19" s="108"/>
      <c r="N19" s="108"/>
      <c r="O19" s="108"/>
      <c r="P19" s="108"/>
      <c r="Q19" s="108"/>
      <c r="R19" s="108"/>
      <c r="S19" s="108"/>
      <c r="T19" s="108"/>
      <c r="U19" s="108"/>
      <c r="V19" s="108"/>
      <c r="W19" s="108"/>
      <c r="X19" s="108"/>
      <c r="Y19" s="108"/>
      <c r="Z19" s="108"/>
      <c r="AA19" s="108"/>
    </row>
    <row r="20" spans="1:27" ht="28.5" customHeight="1">
      <c r="A20" s="401"/>
      <c r="B20" s="402"/>
      <c r="C20" s="405"/>
      <c r="D20" s="92" t="s">
        <v>178</v>
      </c>
      <c r="E20" s="160" t="s">
        <v>110</v>
      </c>
      <c r="F20" s="161" t="s">
        <v>112</v>
      </c>
      <c r="G20" s="422"/>
      <c r="H20" s="403"/>
      <c r="I20" s="423"/>
      <c r="J20" s="154"/>
      <c r="K20" s="108"/>
      <c r="L20" s="108"/>
      <c r="M20" s="108"/>
      <c r="N20" s="108"/>
      <c r="O20" s="108"/>
      <c r="P20" s="108"/>
      <c r="Q20" s="108"/>
      <c r="R20" s="108"/>
      <c r="S20" s="108"/>
      <c r="T20" s="108"/>
      <c r="U20" s="108"/>
      <c r="V20" s="108"/>
      <c r="W20" s="108"/>
      <c r="X20" s="108"/>
      <c r="Y20" s="108"/>
      <c r="Z20" s="108"/>
      <c r="AA20" s="108"/>
    </row>
    <row r="21" spans="1:27" ht="15.75" customHeight="1">
      <c r="A21" s="401"/>
      <c r="B21" s="402"/>
      <c r="C21" s="278" t="s">
        <v>106</v>
      </c>
      <c r="D21" s="409"/>
      <c r="E21" s="162"/>
      <c r="F21" s="163"/>
      <c r="G21" s="422"/>
      <c r="H21" s="403"/>
      <c r="I21" s="423"/>
      <c r="J21" s="154"/>
      <c r="K21" s="108"/>
      <c r="L21" s="108"/>
      <c r="M21" s="108"/>
      <c r="N21" s="108"/>
      <c r="O21" s="108"/>
      <c r="P21" s="108"/>
      <c r="Q21" s="108"/>
      <c r="R21" s="108"/>
      <c r="S21" s="108"/>
      <c r="T21" s="108"/>
      <c r="U21" s="108"/>
      <c r="V21" s="108"/>
      <c r="W21" s="108"/>
      <c r="X21" s="108"/>
      <c r="Y21" s="108"/>
      <c r="Z21" s="108"/>
      <c r="AA21" s="108"/>
    </row>
    <row r="22" spans="1:27" ht="29.25" customHeight="1">
      <c r="A22" s="401"/>
      <c r="B22" s="402"/>
      <c r="C22" s="281"/>
      <c r="D22" s="92" t="s">
        <v>179</v>
      </c>
      <c r="E22" s="303" t="s">
        <v>112</v>
      </c>
      <c r="F22" s="408"/>
      <c r="G22" s="422"/>
      <c r="H22" s="403"/>
      <c r="I22" s="423"/>
      <c r="J22" s="154"/>
      <c r="K22" s="108"/>
      <c r="L22" s="108"/>
      <c r="M22" s="108"/>
      <c r="N22" s="108"/>
      <c r="O22" s="108"/>
      <c r="P22" s="108"/>
      <c r="Q22" s="108"/>
      <c r="R22" s="108"/>
      <c r="S22" s="108"/>
      <c r="T22" s="108"/>
      <c r="U22" s="108"/>
      <c r="V22" s="108"/>
      <c r="W22" s="108"/>
      <c r="X22" s="108"/>
      <c r="Y22" s="108"/>
      <c r="Z22" s="108"/>
      <c r="AA22" s="108"/>
    </row>
    <row r="23" spans="1:27" ht="42.75" customHeight="1">
      <c r="A23" s="401"/>
      <c r="B23" s="406"/>
      <c r="C23" s="405"/>
      <c r="D23" s="92" t="s">
        <v>180</v>
      </c>
      <c r="E23" s="303" t="s">
        <v>110</v>
      </c>
      <c r="F23" s="408"/>
      <c r="G23" s="422"/>
      <c r="H23" s="411"/>
      <c r="I23" s="424"/>
      <c r="J23" s="154"/>
      <c r="K23" s="108"/>
      <c r="L23" s="108"/>
      <c r="M23" s="108"/>
      <c r="N23" s="108"/>
      <c r="O23" s="108"/>
      <c r="P23" s="108"/>
      <c r="Q23" s="108"/>
      <c r="R23" s="108"/>
      <c r="S23" s="108"/>
      <c r="T23" s="108"/>
      <c r="U23" s="108"/>
      <c r="V23" s="108"/>
      <c r="W23" s="108"/>
      <c r="X23" s="108"/>
      <c r="Y23" s="108"/>
      <c r="Z23" s="108"/>
      <c r="AA23" s="108"/>
    </row>
    <row r="24" spans="1:27" ht="15.75" customHeight="1">
      <c r="A24" s="401"/>
      <c r="B24" s="279" t="s">
        <v>181</v>
      </c>
      <c r="C24" s="280" t="s">
        <v>101</v>
      </c>
      <c r="D24" s="407"/>
      <c r="E24" s="280"/>
      <c r="F24" s="407"/>
      <c r="G24" s="99"/>
      <c r="H24" s="99"/>
      <c r="I24" s="153"/>
      <c r="J24" s="154"/>
      <c r="K24" s="108"/>
      <c r="L24" s="108"/>
      <c r="M24" s="108"/>
      <c r="N24" s="108"/>
      <c r="O24" s="108"/>
      <c r="P24" s="108"/>
      <c r="Q24" s="108"/>
      <c r="R24" s="108"/>
      <c r="S24" s="108"/>
      <c r="T24" s="108"/>
      <c r="U24" s="108"/>
      <c r="V24" s="108"/>
      <c r="W24" s="108"/>
      <c r="X24" s="108"/>
      <c r="Y24" s="108"/>
      <c r="Z24" s="108"/>
      <c r="AA24" s="108"/>
    </row>
    <row r="25" spans="1:27" ht="31.5" customHeight="1">
      <c r="A25" s="401"/>
      <c r="B25" s="402"/>
      <c r="C25" s="281"/>
      <c r="D25" s="92" t="s">
        <v>182</v>
      </c>
      <c r="E25" s="303" t="s">
        <v>110</v>
      </c>
      <c r="F25" s="408"/>
      <c r="G25" s="295"/>
      <c r="H25" s="295"/>
      <c r="I25" s="314"/>
      <c r="J25" s="154"/>
      <c r="K25" s="108"/>
      <c r="L25" s="108"/>
      <c r="M25" s="108"/>
      <c r="N25" s="108"/>
      <c r="O25" s="108"/>
      <c r="P25" s="108"/>
      <c r="Q25" s="108"/>
      <c r="R25" s="108"/>
      <c r="S25" s="108"/>
      <c r="T25" s="108"/>
      <c r="U25" s="108"/>
      <c r="V25" s="108"/>
      <c r="W25" s="108"/>
      <c r="X25" s="108"/>
      <c r="Y25" s="108"/>
      <c r="Z25" s="108"/>
      <c r="AA25" s="108"/>
    </row>
    <row r="26" spans="1:27" ht="30.75" customHeight="1">
      <c r="A26" s="401"/>
      <c r="B26" s="402"/>
      <c r="C26" s="405"/>
      <c r="D26" s="92" t="s">
        <v>183</v>
      </c>
      <c r="E26" s="303" t="s">
        <v>110</v>
      </c>
      <c r="F26" s="408"/>
      <c r="G26" s="403"/>
      <c r="H26" s="403"/>
      <c r="I26" s="367"/>
      <c r="J26" s="154"/>
      <c r="K26" s="108"/>
      <c r="L26" s="108"/>
      <c r="M26" s="108"/>
      <c r="N26" s="108"/>
      <c r="O26" s="108"/>
      <c r="P26" s="108"/>
      <c r="Q26" s="108"/>
      <c r="R26" s="108"/>
      <c r="S26" s="108"/>
      <c r="T26" s="108"/>
      <c r="U26" s="108"/>
      <c r="V26" s="108"/>
      <c r="W26" s="108"/>
      <c r="X26" s="108"/>
      <c r="Y26" s="108"/>
      <c r="Z26" s="108"/>
      <c r="AA26" s="108"/>
    </row>
    <row r="27" spans="1:27" ht="18" customHeight="1">
      <c r="A27" s="401"/>
      <c r="B27" s="402"/>
      <c r="C27" s="278" t="s">
        <v>106</v>
      </c>
      <c r="D27" s="409"/>
      <c r="E27" s="278"/>
      <c r="F27" s="409"/>
      <c r="G27" s="403"/>
      <c r="H27" s="403"/>
      <c r="I27" s="367"/>
      <c r="J27" s="154"/>
      <c r="K27" s="108"/>
      <c r="L27" s="108"/>
      <c r="M27" s="108"/>
      <c r="N27" s="108"/>
      <c r="O27" s="108"/>
      <c r="P27" s="108"/>
      <c r="Q27" s="108"/>
      <c r="R27" s="108"/>
      <c r="S27" s="108"/>
      <c r="T27" s="108"/>
      <c r="U27" s="108"/>
      <c r="V27" s="108"/>
      <c r="W27" s="108"/>
      <c r="X27" s="108"/>
      <c r="Y27" s="108"/>
      <c r="Z27" s="108"/>
      <c r="AA27" s="108"/>
    </row>
    <row r="28" spans="1:27" ht="40.5" customHeight="1">
      <c r="A28" s="401"/>
      <c r="B28" s="402"/>
      <c r="C28" s="281"/>
      <c r="D28" s="92" t="s">
        <v>184</v>
      </c>
      <c r="E28" s="303" t="s">
        <v>112</v>
      </c>
      <c r="F28" s="408"/>
      <c r="G28" s="403"/>
      <c r="H28" s="403"/>
      <c r="I28" s="367"/>
      <c r="J28" s="17"/>
      <c r="K28" s="17"/>
      <c r="L28" s="17"/>
      <c r="M28" s="17"/>
      <c r="N28" s="17"/>
      <c r="O28" s="17"/>
      <c r="P28" s="17"/>
      <c r="Q28" s="17"/>
      <c r="R28" s="17"/>
      <c r="S28" s="17"/>
      <c r="T28" s="17"/>
      <c r="U28" s="17"/>
      <c r="V28" s="17"/>
      <c r="W28" s="17"/>
      <c r="X28" s="17"/>
      <c r="Y28" s="17"/>
      <c r="Z28" s="17"/>
      <c r="AA28" s="17"/>
    </row>
    <row r="29" spans="1:27" ht="31.5" customHeight="1">
      <c r="A29" s="413"/>
      <c r="B29" s="406"/>
      <c r="C29" s="405"/>
      <c r="D29" s="95" t="s">
        <v>185</v>
      </c>
      <c r="E29" s="303" t="s">
        <v>112</v>
      </c>
      <c r="F29" s="408"/>
      <c r="G29" s="411"/>
      <c r="H29" s="411"/>
      <c r="I29" s="425"/>
      <c r="J29" s="17"/>
      <c r="K29" s="17"/>
      <c r="L29" s="17"/>
      <c r="M29" s="17"/>
      <c r="N29" s="17"/>
      <c r="O29" s="17"/>
      <c r="P29" s="17"/>
      <c r="Q29" s="17"/>
      <c r="R29" s="17"/>
      <c r="S29" s="17"/>
      <c r="T29" s="17"/>
      <c r="U29" s="17"/>
      <c r="V29" s="17"/>
      <c r="W29" s="17"/>
      <c r="X29" s="17"/>
      <c r="Y29" s="17"/>
      <c r="Z29" s="17"/>
      <c r="AA29" s="17"/>
    </row>
    <row r="30" spans="1:27" ht="15.75" customHeight="1">
      <c r="A30" s="287" t="s">
        <v>186</v>
      </c>
      <c r="B30" s="286" t="s">
        <v>187</v>
      </c>
      <c r="C30" s="280" t="s">
        <v>101</v>
      </c>
      <c r="D30" s="407"/>
      <c r="E30" s="280"/>
      <c r="F30" s="407"/>
      <c r="G30" s="99"/>
      <c r="H30" s="99"/>
      <c r="I30" s="153"/>
      <c r="J30" s="17"/>
      <c r="K30" s="17"/>
      <c r="L30" s="17"/>
      <c r="M30" s="17"/>
      <c r="N30" s="17"/>
      <c r="O30" s="17"/>
      <c r="P30" s="17"/>
      <c r="Q30" s="17"/>
      <c r="R30" s="17"/>
      <c r="S30" s="17"/>
      <c r="T30" s="17"/>
      <c r="U30" s="17"/>
      <c r="V30" s="17"/>
      <c r="W30" s="17"/>
      <c r="X30" s="17"/>
      <c r="Y30" s="17"/>
      <c r="Z30" s="17"/>
      <c r="AA30" s="17"/>
    </row>
    <row r="31" spans="1:27" ht="42" customHeight="1">
      <c r="A31" s="401"/>
      <c r="B31" s="402"/>
      <c r="C31" s="281"/>
      <c r="D31" s="165" t="s">
        <v>188</v>
      </c>
      <c r="E31" s="303" t="s">
        <v>112</v>
      </c>
      <c r="F31" s="408"/>
      <c r="G31" s="291"/>
      <c r="H31" s="291"/>
      <c r="I31" s="306"/>
      <c r="J31" s="17"/>
      <c r="K31" s="17"/>
      <c r="L31" s="17"/>
      <c r="M31" s="17"/>
      <c r="N31" s="17"/>
      <c r="O31" s="17"/>
      <c r="P31" s="17"/>
      <c r="Q31" s="17"/>
      <c r="R31" s="17"/>
      <c r="S31" s="17"/>
      <c r="T31" s="17"/>
      <c r="U31" s="17"/>
      <c r="V31" s="17"/>
      <c r="W31" s="17"/>
      <c r="X31" s="17"/>
      <c r="Y31" s="17"/>
      <c r="Z31" s="17"/>
      <c r="AA31" s="17"/>
    </row>
    <row r="32" spans="1:27" ht="40.5" customHeight="1">
      <c r="A32" s="401"/>
      <c r="B32" s="402"/>
      <c r="C32" s="404"/>
      <c r="D32" s="166" t="s">
        <v>189</v>
      </c>
      <c r="E32" s="315" t="s">
        <v>112</v>
      </c>
      <c r="F32" s="408"/>
      <c r="G32" s="403"/>
      <c r="H32" s="403"/>
      <c r="I32" s="367"/>
      <c r="J32" s="17"/>
      <c r="K32" s="17"/>
      <c r="L32" s="17"/>
      <c r="M32" s="17"/>
      <c r="N32" s="17"/>
      <c r="O32" s="17"/>
      <c r="P32" s="17"/>
      <c r="Q32" s="17"/>
      <c r="R32" s="17"/>
      <c r="S32" s="17"/>
      <c r="T32" s="17"/>
      <c r="U32" s="17"/>
      <c r="V32" s="17"/>
      <c r="W32" s="17"/>
      <c r="X32" s="17"/>
      <c r="Y32" s="17"/>
      <c r="Z32" s="17"/>
      <c r="AA32" s="17"/>
    </row>
    <row r="33" spans="1:27" ht="30" customHeight="1">
      <c r="A33" s="401"/>
      <c r="B33" s="402"/>
      <c r="C33" s="404"/>
      <c r="D33" s="166" t="s">
        <v>190</v>
      </c>
      <c r="E33" s="315" t="s">
        <v>112</v>
      </c>
      <c r="F33" s="408"/>
      <c r="G33" s="403"/>
      <c r="H33" s="403"/>
      <c r="I33" s="367"/>
      <c r="J33" s="17"/>
      <c r="K33" s="17"/>
      <c r="L33" s="17"/>
      <c r="M33" s="17"/>
      <c r="N33" s="17"/>
      <c r="O33" s="17"/>
      <c r="P33" s="17"/>
      <c r="Q33" s="17"/>
      <c r="R33" s="17"/>
      <c r="S33" s="17"/>
      <c r="T33" s="17"/>
      <c r="U33" s="17"/>
      <c r="V33" s="17"/>
      <c r="W33" s="17"/>
      <c r="X33" s="17"/>
      <c r="Y33" s="17"/>
      <c r="Z33" s="17"/>
      <c r="AA33" s="17"/>
    </row>
    <row r="34" spans="1:27" ht="17.25" customHeight="1">
      <c r="A34" s="401"/>
      <c r="B34" s="402"/>
      <c r="C34" s="405"/>
      <c r="D34" s="126" t="s">
        <v>191</v>
      </c>
      <c r="E34" s="316" t="s">
        <v>112</v>
      </c>
      <c r="F34" s="426"/>
      <c r="G34" s="403"/>
      <c r="H34" s="403"/>
      <c r="I34" s="367"/>
      <c r="J34" s="17"/>
      <c r="K34" s="17"/>
      <c r="L34" s="17"/>
      <c r="M34" s="17"/>
      <c r="N34" s="17"/>
      <c r="O34" s="17"/>
      <c r="P34" s="17"/>
      <c r="Q34" s="17"/>
      <c r="R34" s="17"/>
      <c r="S34" s="17"/>
      <c r="T34" s="17"/>
      <c r="U34" s="17"/>
      <c r="V34" s="17"/>
      <c r="W34" s="17"/>
      <c r="X34" s="17"/>
      <c r="Y34" s="17"/>
      <c r="Z34" s="17"/>
      <c r="AA34" s="17"/>
    </row>
    <row r="35" spans="1:27" ht="15.75" customHeight="1">
      <c r="A35" s="401"/>
      <c r="B35" s="402"/>
      <c r="C35" s="278" t="s">
        <v>106</v>
      </c>
      <c r="D35" s="409"/>
      <c r="E35" s="278"/>
      <c r="F35" s="409"/>
      <c r="G35" s="403"/>
      <c r="H35" s="403"/>
      <c r="I35" s="367"/>
      <c r="J35" s="17"/>
      <c r="K35" s="17"/>
      <c r="L35" s="17"/>
      <c r="M35" s="17"/>
      <c r="N35" s="17"/>
      <c r="O35" s="17"/>
      <c r="P35" s="17"/>
      <c r="Q35" s="17"/>
      <c r="R35" s="17"/>
      <c r="S35" s="17"/>
      <c r="T35" s="17"/>
      <c r="U35" s="17"/>
      <c r="V35" s="17"/>
      <c r="W35" s="17"/>
      <c r="X35" s="17"/>
      <c r="Y35" s="17"/>
      <c r="Z35" s="17"/>
      <c r="AA35" s="17"/>
    </row>
    <row r="36" spans="1:27" ht="28.5" customHeight="1">
      <c r="A36" s="401"/>
      <c r="B36" s="406"/>
      <c r="C36" s="91"/>
      <c r="D36" s="126" t="s">
        <v>192</v>
      </c>
      <c r="E36" s="303" t="s">
        <v>112</v>
      </c>
      <c r="F36" s="408"/>
      <c r="G36" s="411"/>
      <c r="H36" s="411"/>
      <c r="I36" s="425"/>
      <c r="J36" s="17"/>
      <c r="K36" s="17"/>
      <c r="L36" s="17"/>
      <c r="M36" s="17"/>
      <c r="N36" s="17"/>
      <c r="O36" s="17"/>
      <c r="P36" s="17"/>
      <c r="Q36" s="17"/>
      <c r="R36" s="17"/>
      <c r="S36" s="17"/>
      <c r="T36" s="17"/>
      <c r="U36" s="17"/>
      <c r="V36" s="17"/>
      <c r="W36" s="17"/>
      <c r="X36" s="17"/>
      <c r="Y36" s="17"/>
      <c r="Z36" s="17"/>
      <c r="AA36" s="17"/>
    </row>
    <row r="37" spans="1:27" ht="15.75" customHeight="1">
      <c r="A37" s="401"/>
      <c r="B37" s="304" t="s">
        <v>193</v>
      </c>
      <c r="C37" s="280" t="s">
        <v>101</v>
      </c>
      <c r="D37" s="407"/>
      <c r="E37" s="280"/>
      <c r="F37" s="407"/>
      <c r="G37" s="99"/>
      <c r="H37" s="99"/>
      <c r="I37" s="153"/>
      <c r="J37" s="17"/>
      <c r="K37" s="17"/>
      <c r="L37" s="17"/>
      <c r="M37" s="17"/>
      <c r="N37" s="17"/>
      <c r="O37" s="17"/>
      <c r="P37" s="17"/>
      <c r="Q37" s="17"/>
      <c r="R37" s="17"/>
      <c r="S37" s="17"/>
      <c r="T37" s="17"/>
      <c r="U37" s="17"/>
      <c r="V37" s="17"/>
      <c r="W37" s="17"/>
      <c r="X37" s="17"/>
      <c r="Y37" s="17"/>
      <c r="Z37" s="17"/>
      <c r="AA37" s="17"/>
    </row>
    <row r="38" spans="1:27" ht="30.75" customHeight="1">
      <c r="A38" s="401"/>
      <c r="B38" s="402"/>
      <c r="C38" s="91"/>
      <c r="D38" s="126" t="s">
        <v>194</v>
      </c>
      <c r="E38" s="303" t="s">
        <v>112</v>
      </c>
      <c r="F38" s="408"/>
      <c r="G38" s="291"/>
      <c r="H38" s="291"/>
      <c r="I38" s="306"/>
      <c r="J38" s="17"/>
      <c r="K38" s="17"/>
      <c r="L38" s="17"/>
      <c r="M38" s="17"/>
      <c r="N38" s="17"/>
      <c r="O38" s="17"/>
      <c r="P38" s="17"/>
      <c r="Q38" s="17"/>
      <c r="R38" s="17"/>
      <c r="S38" s="17"/>
      <c r="T38" s="17"/>
      <c r="U38" s="17"/>
      <c r="V38" s="17"/>
      <c r="W38" s="17"/>
      <c r="X38" s="17"/>
      <c r="Y38" s="17"/>
      <c r="Z38" s="17"/>
      <c r="AA38" s="17"/>
    </row>
    <row r="39" spans="1:27" ht="15.75" customHeight="1">
      <c r="A39" s="401"/>
      <c r="B39" s="402"/>
      <c r="C39" s="278" t="s">
        <v>106</v>
      </c>
      <c r="D39" s="409"/>
      <c r="E39" s="278"/>
      <c r="F39" s="409"/>
      <c r="G39" s="403"/>
      <c r="H39" s="403"/>
      <c r="I39" s="367"/>
      <c r="J39" s="17"/>
      <c r="K39" s="17"/>
      <c r="L39" s="17"/>
      <c r="M39" s="17"/>
      <c r="N39" s="17"/>
      <c r="O39" s="17"/>
      <c r="P39" s="17"/>
      <c r="Q39" s="17"/>
      <c r="R39" s="17"/>
      <c r="S39" s="17"/>
      <c r="T39" s="17"/>
      <c r="U39" s="17"/>
      <c r="V39" s="17"/>
      <c r="W39" s="17"/>
      <c r="X39" s="17"/>
      <c r="Y39" s="17"/>
      <c r="Z39" s="17"/>
      <c r="AA39" s="17"/>
    </row>
    <row r="40" spans="1:27" ht="30.75" customHeight="1">
      <c r="A40" s="401"/>
      <c r="B40" s="402"/>
      <c r="C40" s="91"/>
      <c r="D40" s="126" t="s">
        <v>195</v>
      </c>
      <c r="E40" s="305" t="s">
        <v>112</v>
      </c>
      <c r="F40" s="408"/>
      <c r="G40" s="411"/>
      <c r="H40" s="411"/>
      <c r="I40" s="425"/>
      <c r="J40" s="17"/>
      <c r="K40" s="17"/>
      <c r="L40" s="17"/>
      <c r="M40" s="17"/>
      <c r="N40" s="17"/>
      <c r="O40" s="17"/>
      <c r="P40" s="17"/>
      <c r="Q40" s="17"/>
      <c r="R40" s="17"/>
      <c r="S40" s="17"/>
      <c r="T40" s="17"/>
      <c r="U40" s="17"/>
      <c r="V40" s="17"/>
      <c r="W40" s="17"/>
      <c r="X40" s="17"/>
      <c r="Y40" s="17"/>
      <c r="Z40" s="17"/>
      <c r="AA40" s="17"/>
    </row>
    <row r="41" spans="1:27" ht="15.75" customHeight="1">
      <c r="A41" s="285" t="s">
        <v>196</v>
      </c>
      <c r="B41" s="279" t="s">
        <v>197</v>
      </c>
      <c r="C41" s="280" t="s">
        <v>101</v>
      </c>
      <c r="D41" s="407"/>
      <c r="E41" s="280"/>
      <c r="F41" s="407"/>
      <c r="G41" s="99"/>
      <c r="H41" s="99"/>
      <c r="I41" s="153"/>
      <c r="J41" s="17"/>
      <c r="K41" s="17"/>
      <c r="L41" s="17"/>
      <c r="M41" s="17"/>
      <c r="N41" s="17"/>
      <c r="O41" s="17"/>
      <c r="P41" s="17"/>
      <c r="Q41" s="17"/>
      <c r="R41" s="17"/>
      <c r="S41" s="17"/>
      <c r="T41" s="17"/>
      <c r="U41" s="17"/>
      <c r="V41" s="17"/>
      <c r="W41" s="17"/>
      <c r="X41" s="17"/>
      <c r="Y41" s="17"/>
      <c r="Z41" s="17"/>
      <c r="AA41" s="17"/>
    </row>
    <row r="42" spans="1:27" ht="28.5" customHeight="1">
      <c r="A42" s="401"/>
      <c r="B42" s="402"/>
      <c r="C42" s="281"/>
      <c r="D42" s="92" t="s">
        <v>198</v>
      </c>
      <c r="E42" s="303" t="s">
        <v>112</v>
      </c>
      <c r="F42" s="408"/>
      <c r="G42" s="291"/>
      <c r="H42" s="291"/>
      <c r="I42" s="306"/>
      <c r="J42" s="17"/>
      <c r="K42" s="17"/>
      <c r="L42" s="17"/>
      <c r="M42" s="17"/>
      <c r="N42" s="17"/>
      <c r="O42" s="17"/>
      <c r="P42" s="17"/>
      <c r="Q42" s="17"/>
      <c r="R42" s="17"/>
      <c r="S42" s="17"/>
      <c r="T42" s="17"/>
      <c r="U42" s="17"/>
      <c r="V42" s="17"/>
      <c r="W42" s="17"/>
      <c r="X42" s="17"/>
      <c r="Y42" s="17"/>
      <c r="Z42" s="17"/>
      <c r="AA42" s="17"/>
    </row>
    <row r="43" spans="1:27" ht="40.5" customHeight="1">
      <c r="A43" s="401"/>
      <c r="B43" s="402"/>
      <c r="C43" s="404"/>
      <c r="D43" s="92" t="s">
        <v>199</v>
      </c>
      <c r="E43" s="303" t="s">
        <v>112</v>
      </c>
      <c r="F43" s="408"/>
      <c r="G43" s="403"/>
      <c r="H43" s="403"/>
      <c r="I43" s="367"/>
      <c r="J43" s="17"/>
      <c r="K43" s="17"/>
      <c r="L43" s="17"/>
      <c r="M43" s="17"/>
      <c r="N43" s="17"/>
      <c r="O43" s="17"/>
      <c r="P43" s="17"/>
      <c r="Q43" s="17"/>
      <c r="R43" s="17"/>
      <c r="S43" s="17"/>
      <c r="T43" s="17"/>
      <c r="U43" s="17"/>
      <c r="V43" s="17"/>
      <c r="W43" s="17"/>
      <c r="X43" s="17"/>
      <c r="Y43" s="17"/>
      <c r="Z43" s="17"/>
      <c r="AA43" s="17"/>
    </row>
    <row r="44" spans="1:27" ht="15.75" customHeight="1">
      <c r="A44" s="401"/>
      <c r="B44" s="402"/>
      <c r="C44" s="278" t="s">
        <v>106</v>
      </c>
      <c r="D44" s="409"/>
      <c r="E44" s="168"/>
      <c r="F44" s="168"/>
      <c r="G44" s="403"/>
      <c r="H44" s="403"/>
      <c r="I44" s="367"/>
      <c r="J44" s="17"/>
      <c r="K44" s="17"/>
      <c r="L44" s="17"/>
      <c r="M44" s="17"/>
      <c r="N44" s="17"/>
      <c r="O44" s="17"/>
      <c r="P44" s="17"/>
      <c r="Q44" s="17"/>
      <c r="R44" s="17"/>
      <c r="S44" s="17"/>
      <c r="T44" s="17"/>
      <c r="U44" s="17"/>
      <c r="V44" s="17"/>
      <c r="W44" s="17"/>
      <c r="X44" s="17"/>
      <c r="Y44" s="17"/>
      <c r="Z44" s="17"/>
      <c r="AA44" s="17"/>
    </row>
    <row r="45" spans="1:27" ht="27" customHeight="1">
      <c r="A45" s="401"/>
      <c r="B45" s="406"/>
      <c r="C45" s="91"/>
      <c r="D45" s="92" t="s">
        <v>200</v>
      </c>
      <c r="E45" s="168"/>
      <c r="F45" s="168"/>
      <c r="G45" s="411"/>
      <c r="H45" s="411"/>
      <c r="I45" s="425"/>
      <c r="J45" s="17"/>
      <c r="K45" s="17"/>
      <c r="L45" s="17"/>
      <c r="M45" s="17"/>
      <c r="N45" s="17"/>
      <c r="O45" s="17"/>
      <c r="P45" s="17"/>
      <c r="Q45" s="17"/>
      <c r="R45" s="17"/>
      <c r="S45" s="17"/>
      <c r="T45" s="17"/>
      <c r="U45" s="17"/>
      <c r="V45" s="17"/>
      <c r="W45" s="17"/>
      <c r="X45" s="17"/>
      <c r="Y45" s="17"/>
      <c r="Z45" s="17"/>
      <c r="AA45" s="17"/>
    </row>
    <row r="46" spans="1:27" ht="15.75" customHeight="1">
      <c r="A46" s="401"/>
      <c r="B46" s="279" t="s">
        <v>201</v>
      </c>
      <c r="C46" s="280" t="s">
        <v>101</v>
      </c>
      <c r="D46" s="407"/>
      <c r="E46" s="280"/>
      <c r="F46" s="407"/>
      <c r="G46" s="99"/>
      <c r="H46" s="99"/>
      <c r="I46" s="153"/>
      <c r="J46" s="17"/>
      <c r="K46" s="17"/>
      <c r="L46" s="17"/>
      <c r="M46" s="17"/>
      <c r="N46" s="17"/>
      <c r="O46" s="17"/>
      <c r="P46" s="17"/>
      <c r="Q46" s="17"/>
      <c r="R46" s="17"/>
      <c r="S46" s="17"/>
      <c r="T46" s="17"/>
      <c r="U46" s="17"/>
      <c r="V46" s="17"/>
      <c r="W46" s="17"/>
      <c r="X46" s="17"/>
      <c r="Y46" s="17"/>
      <c r="Z46" s="17"/>
      <c r="AA46" s="17"/>
    </row>
    <row r="47" spans="1:27" ht="28.5" customHeight="1">
      <c r="A47" s="401"/>
      <c r="B47" s="402"/>
      <c r="C47" s="281"/>
      <c r="D47" s="92" t="s">
        <v>202</v>
      </c>
      <c r="E47" s="303" t="s">
        <v>112</v>
      </c>
      <c r="F47" s="408"/>
      <c r="G47" s="291"/>
      <c r="H47" s="291"/>
      <c r="I47" s="306"/>
      <c r="J47" s="17"/>
      <c r="K47" s="17"/>
      <c r="L47" s="17"/>
      <c r="M47" s="17"/>
      <c r="N47" s="17"/>
      <c r="O47" s="17"/>
      <c r="P47" s="17"/>
      <c r="Q47" s="17"/>
      <c r="R47" s="17"/>
      <c r="S47" s="17"/>
      <c r="T47" s="17"/>
      <c r="U47" s="17"/>
      <c r="V47" s="17"/>
      <c r="W47" s="17"/>
      <c r="X47" s="17"/>
      <c r="Y47" s="17"/>
      <c r="Z47" s="17"/>
      <c r="AA47" s="17"/>
    </row>
    <row r="48" spans="1:27" ht="30" customHeight="1">
      <c r="A48" s="401"/>
      <c r="B48" s="402"/>
      <c r="C48" s="404"/>
      <c r="D48" s="92" t="s">
        <v>203</v>
      </c>
      <c r="E48" s="160"/>
      <c r="F48" s="160"/>
      <c r="G48" s="403"/>
      <c r="H48" s="403"/>
      <c r="I48" s="367"/>
      <c r="J48" s="17"/>
      <c r="K48" s="17"/>
      <c r="L48" s="17"/>
      <c r="M48" s="17"/>
      <c r="N48" s="17"/>
      <c r="O48" s="17"/>
      <c r="P48" s="17"/>
      <c r="Q48" s="17"/>
      <c r="R48" s="17"/>
      <c r="S48" s="17"/>
      <c r="T48" s="17"/>
      <c r="U48" s="17"/>
      <c r="V48" s="17"/>
      <c r="W48" s="17"/>
      <c r="X48" s="17"/>
      <c r="Y48" s="17"/>
      <c r="Z48" s="17"/>
      <c r="AA48" s="17"/>
    </row>
    <row r="49" spans="1:27" ht="28.5" customHeight="1">
      <c r="A49" s="401"/>
      <c r="B49" s="402"/>
      <c r="C49" s="404"/>
      <c r="D49" s="92" t="s">
        <v>204</v>
      </c>
      <c r="E49" s="160"/>
      <c r="F49" s="160"/>
      <c r="G49" s="403"/>
      <c r="H49" s="403"/>
      <c r="I49" s="367"/>
      <c r="J49" s="17"/>
      <c r="K49" s="17"/>
      <c r="L49" s="17"/>
      <c r="M49" s="17"/>
      <c r="N49" s="17"/>
      <c r="O49" s="17"/>
      <c r="P49" s="17"/>
      <c r="Q49" s="17"/>
      <c r="R49" s="17"/>
      <c r="S49" s="17"/>
      <c r="T49" s="17"/>
      <c r="U49" s="17"/>
      <c r="V49" s="17"/>
      <c r="W49" s="17"/>
      <c r="X49" s="17"/>
      <c r="Y49" s="17"/>
      <c r="Z49" s="17"/>
      <c r="AA49" s="17"/>
    </row>
    <row r="50" spans="1:27" ht="28.5" customHeight="1">
      <c r="A50" s="401"/>
      <c r="B50" s="402"/>
      <c r="C50" s="404"/>
      <c r="D50" s="92" t="s">
        <v>205</v>
      </c>
      <c r="E50" s="160"/>
      <c r="F50" s="160"/>
      <c r="G50" s="403"/>
      <c r="H50" s="403"/>
      <c r="I50" s="367"/>
      <c r="J50" s="17"/>
      <c r="K50" s="17"/>
      <c r="L50" s="17"/>
      <c r="M50" s="17"/>
      <c r="N50" s="17"/>
      <c r="O50" s="17"/>
      <c r="P50" s="17"/>
      <c r="Q50" s="17"/>
      <c r="R50" s="17"/>
      <c r="S50" s="17"/>
      <c r="T50" s="17"/>
      <c r="U50" s="17"/>
      <c r="V50" s="17"/>
      <c r="W50" s="17"/>
      <c r="X50" s="17"/>
      <c r="Y50" s="17"/>
      <c r="Z50" s="17"/>
      <c r="AA50" s="17"/>
    </row>
    <row r="51" spans="1:27" ht="15.75" customHeight="1">
      <c r="A51" s="401"/>
      <c r="B51" s="402"/>
      <c r="C51" s="278" t="s">
        <v>106</v>
      </c>
      <c r="D51" s="409"/>
      <c r="E51" s="278"/>
      <c r="F51" s="409"/>
      <c r="G51" s="403"/>
      <c r="H51" s="403"/>
      <c r="I51" s="367"/>
      <c r="J51" s="17"/>
      <c r="K51" s="17"/>
      <c r="L51" s="17"/>
      <c r="M51" s="17"/>
      <c r="N51" s="17"/>
      <c r="O51" s="17"/>
      <c r="P51" s="17"/>
      <c r="Q51" s="17"/>
      <c r="R51" s="17"/>
      <c r="S51" s="17"/>
      <c r="T51" s="17"/>
      <c r="U51" s="17"/>
      <c r="V51" s="17"/>
      <c r="W51" s="17"/>
      <c r="X51" s="17"/>
      <c r="Y51" s="17"/>
      <c r="Z51" s="17"/>
      <c r="AA51" s="17"/>
    </row>
    <row r="52" spans="1:27" ht="27.75" customHeight="1">
      <c r="A52" s="401"/>
      <c r="B52" s="406"/>
      <c r="C52" s="91"/>
      <c r="D52" s="92" t="s">
        <v>206</v>
      </c>
      <c r="E52" s="303" t="s">
        <v>112</v>
      </c>
      <c r="F52" s="408"/>
      <c r="G52" s="411"/>
      <c r="H52" s="411"/>
      <c r="I52" s="425"/>
      <c r="J52" s="17"/>
      <c r="K52" s="17"/>
      <c r="L52" s="17"/>
      <c r="M52" s="17"/>
      <c r="N52" s="17"/>
      <c r="O52" s="17"/>
      <c r="P52" s="17"/>
      <c r="Q52" s="17"/>
      <c r="R52" s="17"/>
      <c r="S52" s="17"/>
      <c r="T52" s="17"/>
      <c r="U52" s="17"/>
      <c r="V52" s="17"/>
      <c r="W52" s="17"/>
      <c r="X52" s="17"/>
      <c r="Y52" s="17"/>
      <c r="Z52" s="17"/>
      <c r="AA52" s="17"/>
    </row>
    <row r="53" spans="1:27" ht="15.75" customHeight="1">
      <c r="A53" s="401"/>
      <c r="B53" s="317" t="s">
        <v>207</v>
      </c>
      <c r="C53" s="280" t="s">
        <v>101</v>
      </c>
      <c r="D53" s="407"/>
      <c r="E53" s="280"/>
      <c r="F53" s="407"/>
      <c r="G53" s="99"/>
      <c r="H53" s="99"/>
      <c r="I53" s="153"/>
      <c r="J53" s="17"/>
      <c r="K53" s="17"/>
      <c r="L53" s="17"/>
      <c r="M53" s="17"/>
      <c r="N53" s="17"/>
      <c r="O53" s="17"/>
      <c r="P53" s="17"/>
      <c r="Q53" s="17"/>
      <c r="R53" s="17"/>
      <c r="S53" s="17"/>
      <c r="T53" s="17"/>
      <c r="U53" s="17"/>
      <c r="V53" s="17"/>
      <c r="W53" s="17"/>
      <c r="X53" s="17"/>
      <c r="Y53" s="17"/>
      <c r="Z53" s="17"/>
      <c r="AA53" s="17"/>
    </row>
    <row r="54" spans="1:27" ht="30" customHeight="1">
      <c r="A54" s="401"/>
      <c r="B54" s="402"/>
      <c r="C54" s="91"/>
      <c r="D54" s="92" t="s">
        <v>208</v>
      </c>
      <c r="E54" s="305" t="s">
        <v>112</v>
      </c>
      <c r="F54" s="408"/>
      <c r="G54" s="307"/>
      <c r="H54" s="307"/>
      <c r="I54" s="308"/>
      <c r="J54" s="17"/>
      <c r="K54" s="17"/>
      <c r="L54" s="17"/>
      <c r="M54" s="17"/>
      <c r="N54" s="17"/>
      <c r="O54" s="17"/>
      <c r="P54" s="17"/>
      <c r="Q54" s="17"/>
      <c r="R54" s="17"/>
      <c r="S54" s="17"/>
      <c r="T54" s="17"/>
      <c r="U54" s="17"/>
      <c r="V54" s="17"/>
      <c r="W54" s="17"/>
      <c r="X54" s="17"/>
      <c r="Y54" s="17"/>
      <c r="Z54" s="17"/>
      <c r="AA54" s="17"/>
    </row>
    <row r="55" spans="1:27" ht="15.75" customHeight="1">
      <c r="A55" s="401"/>
      <c r="B55" s="402"/>
      <c r="C55" s="278" t="s">
        <v>106</v>
      </c>
      <c r="D55" s="409"/>
      <c r="E55" s="278"/>
      <c r="F55" s="409"/>
      <c r="G55" s="404"/>
      <c r="H55" s="404"/>
      <c r="I55" s="417"/>
      <c r="J55" s="17"/>
      <c r="K55" s="17"/>
      <c r="L55" s="17"/>
      <c r="M55" s="17"/>
      <c r="N55" s="17"/>
      <c r="O55" s="17"/>
      <c r="P55" s="17"/>
      <c r="Q55" s="17"/>
      <c r="R55" s="17"/>
      <c r="S55" s="17"/>
      <c r="T55" s="17"/>
      <c r="U55" s="17"/>
      <c r="V55" s="17"/>
      <c r="W55" s="17"/>
      <c r="X55" s="17"/>
      <c r="Y55" s="17"/>
      <c r="Z55" s="17"/>
      <c r="AA55" s="17"/>
    </row>
    <row r="56" spans="1:27" ht="30.75" customHeight="1">
      <c r="A56" s="413"/>
      <c r="B56" s="427"/>
      <c r="C56" s="169"/>
      <c r="D56" s="170" t="s">
        <v>209</v>
      </c>
      <c r="E56" s="318" t="s">
        <v>112</v>
      </c>
      <c r="F56" s="428"/>
      <c r="G56" s="429"/>
      <c r="H56" s="429"/>
      <c r="I56" s="430"/>
      <c r="J56" s="17"/>
      <c r="K56" s="17"/>
      <c r="L56" s="17"/>
      <c r="M56" s="17"/>
      <c r="N56" s="17"/>
      <c r="O56" s="17"/>
      <c r="P56" s="17"/>
      <c r="Q56" s="17"/>
      <c r="R56" s="17"/>
      <c r="S56" s="17"/>
      <c r="T56" s="17"/>
      <c r="U56" s="17"/>
      <c r="V56" s="17"/>
      <c r="W56" s="17"/>
      <c r="X56" s="17"/>
      <c r="Y56" s="17"/>
      <c r="Z56" s="17"/>
      <c r="AA56" s="17"/>
    </row>
    <row r="57" spans="1:27" ht="15.75" customHeight="1">
      <c r="A57" s="17"/>
      <c r="B57" s="17"/>
      <c r="C57" s="132"/>
      <c r="D57" s="132"/>
      <c r="E57" s="133"/>
      <c r="F57" s="132"/>
      <c r="G57" s="134"/>
      <c r="H57" s="134"/>
      <c r="I57" s="135"/>
      <c r="J57" s="17"/>
      <c r="K57" s="17"/>
      <c r="L57" s="17"/>
      <c r="M57" s="17"/>
      <c r="N57" s="17"/>
      <c r="O57" s="17"/>
      <c r="P57" s="17"/>
      <c r="Q57" s="17"/>
      <c r="R57" s="17"/>
      <c r="S57" s="17"/>
      <c r="T57" s="17"/>
      <c r="U57" s="17"/>
      <c r="V57" s="17"/>
      <c r="W57" s="17"/>
      <c r="X57" s="17"/>
      <c r="Y57" s="17"/>
      <c r="Z57" s="17"/>
      <c r="AA57" s="17"/>
    </row>
    <row r="58" spans="1:27" ht="15.75" hidden="1" customHeight="1">
      <c r="A58" s="17"/>
      <c r="B58" s="17"/>
      <c r="C58" s="132"/>
      <c r="D58" s="132"/>
      <c r="E58" s="133"/>
      <c r="F58" s="132"/>
      <c r="G58" s="134"/>
      <c r="H58" s="134"/>
      <c r="I58" s="135"/>
      <c r="J58" s="17"/>
      <c r="K58" s="17"/>
      <c r="L58" s="17"/>
      <c r="M58" s="17"/>
      <c r="N58" s="17"/>
      <c r="O58" s="17"/>
      <c r="P58" s="17"/>
      <c r="Q58" s="17"/>
      <c r="R58" s="17"/>
      <c r="S58" s="17"/>
      <c r="T58" s="17"/>
      <c r="U58" s="17"/>
      <c r="V58" s="17"/>
      <c r="W58" s="17"/>
      <c r="X58" s="17"/>
      <c r="Y58" s="17"/>
      <c r="Z58" s="17"/>
      <c r="AA58" s="17"/>
    </row>
    <row r="59" spans="1:27" ht="15.75" hidden="1" customHeight="1">
      <c r="A59" s="17"/>
      <c r="B59" s="17"/>
      <c r="C59" s="132"/>
      <c r="D59" s="132"/>
      <c r="E59" s="133"/>
      <c r="F59" s="132"/>
      <c r="G59" s="134"/>
      <c r="H59" s="134"/>
      <c r="I59" s="135"/>
      <c r="J59" s="17"/>
      <c r="K59" s="17"/>
      <c r="L59" s="17"/>
      <c r="M59" s="17"/>
      <c r="N59" s="17"/>
      <c r="O59" s="17"/>
      <c r="P59" s="17"/>
      <c r="Q59" s="17"/>
      <c r="R59" s="17"/>
      <c r="S59" s="17"/>
      <c r="T59" s="17"/>
      <c r="U59" s="17"/>
      <c r="V59" s="17"/>
      <c r="W59" s="17"/>
      <c r="X59" s="17"/>
      <c r="Y59" s="17"/>
      <c r="Z59" s="17"/>
      <c r="AA59" s="17"/>
    </row>
    <row r="60" spans="1:27" ht="15.75" hidden="1" customHeight="1">
      <c r="A60" s="17"/>
      <c r="B60" s="17"/>
      <c r="C60" s="132"/>
      <c r="D60" s="132"/>
      <c r="E60" s="133"/>
      <c r="F60" s="132"/>
      <c r="G60" s="134"/>
      <c r="H60" s="134"/>
      <c r="I60" s="135"/>
      <c r="J60" s="17"/>
      <c r="K60" s="17"/>
      <c r="L60" s="17"/>
      <c r="M60" s="17"/>
      <c r="N60" s="17"/>
      <c r="O60" s="17"/>
      <c r="P60" s="17"/>
      <c r="Q60" s="17"/>
      <c r="R60" s="17"/>
      <c r="S60" s="17"/>
      <c r="T60" s="17"/>
      <c r="U60" s="17"/>
      <c r="V60" s="17"/>
      <c r="W60" s="17"/>
      <c r="X60" s="17"/>
      <c r="Y60" s="17"/>
      <c r="Z60" s="17"/>
      <c r="AA60" s="17"/>
    </row>
    <row r="61" spans="1:27" ht="15.75" hidden="1" customHeight="1">
      <c r="A61" s="17"/>
      <c r="B61" s="17"/>
      <c r="C61" s="132"/>
      <c r="D61" s="132"/>
      <c r="E61" s="133"/>
      <c r="F61" s="132"/>
      <c r="G61" s="134"/>
      <c r="H61" s="134"/>
      <c r="I61" s="135"/>
      <c r="J61" s="17"/>
      <c r="K61" s="17"/>
      <c r="L61" s="17"/>
      <c r="M61" s="17"/>
      <c r="N61" s="17"/>
      <c r="O61" s="17"/>
      <c r="P61" s="17"/>
      <c r="Q61" s="17"/>
      <c r="R61" s="17"/>
      <c r="S61" s="17"/>
      <c r="T61" s="17"/>
      <c r="U61" s="17"/>
      <c r="V61" s="17"/>
      <c r="W61" s="17"/>
      <c r="X61" s="17"/>
      <c r="Y61" s="17"/>
      <c r="Z61" s="17"/>
      <c r="AA61" s="17"/>
    </row>
    <row r="62" spans="1:27" ht="15.75" hidden="1" customHeight="1">
      <c r="A62" s="17"/>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row>
    <row r="63" spans="1:27" ht="15.75" hidden="1" customHeight="1">
      <c r="A63" s="17"/>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row>
    <row r="64" spans="1:27" ht="15.75" hidden="1" customHeight="1">
      <c r="A64" s="17"/>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row>
    <row r="65" spans="1:27" ht="15.75" hidden="1" customHeight="1">
      <c r="A65" s="17"/>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row>
    <row r="66" spans="1:27" ht="15.75" hidden="1" customHeight="1">
      <c r="A66" s="17"/>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row>
    <row r="67" spans="1:27" ht="15.75" hidden="1" customHeight="1">
      <c r="A67" s="17"/>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row>
    <row r="68" spans="1:27" ht="15.75" hidden="1" customHeight="1">
      <c r="A68" s="17"/>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row>
    <row r="69" spans="1:27" ht="15.75" hidden="1" customHeight="1">
      <c r="A69" s="17"/>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row>
    <row r="70" spans="1:27" ht="15.75" hidden="1" customHeight="1">
      <c r="A70" s="17"/>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row>
    <row r="71" spans="1:27" ht="15.75" hidden="1" customHeight="1">
      <c r="A71" s="17"/>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row>
    <row r="72" spans="1:27" ht="15.75" hidden="1" customHeight="1">
      <c r="A72" s="17"/>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row>
    <row r="73" spans="1:27" ht="15.75" hidden="1" customHeight="1">
      <c r="A73" s="17"/>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row>
    <row r="74" spans="1:27" ht="15.75" hidden="1" customHeight="1">
      <c r="A74" s="17"/>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row>
    <row r="75" spans="1:27" ht="15.75" hidden="1" customHeight="1">
      <c r="A75" s="17"/>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row>
    <row r="76" spans="1:27" ht="15.75" hidden="1" customHeight="1">
      <c r="A76" s="17"/>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row>
    <row r="77" spans="1:27" ht="15.75" hidden="1" customHeight="1">
      <c r="A77" s="17"/>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row>
    <row r="78" spans="1:27" ht="15.75" hidden="1" customHeight="1">
      <c r="A78" s="17"/>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row>
    <row r="79" spans="1:27" ht="15.75" hidden="1" customHeight="1">
      <c r="A79" s="17"/>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row>
    <row r="80" spans="1:27" ht="15.75" hidden="1" customHeight="1">
      <c r="A80" s="17"/>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row>
    <row r="81" spans="1:27" ht="15.75" hidden="1" customHeight="1">
      <c r="A81" s="17"/>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row>
    <row r="82" spans="1:27" ht="15.75" hidden="1" customHeight="1">
      <c r="A82" s="17"/>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row>
    <row r="83" spans="1:27" ht="15.75" hidden="1" customHeight="1">
      <c r="A83" s="17"/>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row>
    <row r="84" spans="1:27" ht="15.75" hidden="1" customHeight="1">
      <c r="A84" s="17"/>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row>
    <row r="85" spans="1:27" ht="15.75" hidden="1" customHeight="1">
      <c r="A85" s="17"/>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row>
    <row r="86" spans="1:27" ht="15.75" hidden="1" customHeight="1">
      <c r="A86" s="17"/>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row>
    <row r="87" spans="1:27" ht="15.75" hidden="1" customHeight="1">
      <c r="A87" s="17"/>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row>
    <row r="88" spans="1:27" ht="15.75" hidden="1"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row>
    <row r="89" spans="1:27"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row>
    <row r="90" spans="1:27"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row>
    <row r="91" spans="1:27"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row>
    <row r="92" spans="1:27"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row>
    <row r="93" spans="1:27"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row>
    <row r="94" spans="1:27"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row>
    <row r="95" spans="1:27"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row>
    <row r="96" spans="1:27"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row>
    <row r="97" spans="1:27"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row>
    <row r="98" spans="1:27"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row>
    <row r="99" spans="1:27"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row>
    <row r="100" spans="1:27"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row>
    <row r="101" spans="1:27"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row>
    <row r="102" spans="1:27"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row>
    <row r="103" spans="1:27"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row>
    <row r="104" spans="1:27"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row>
    <row r="105" spans="1:27"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row>
    <row r="106" spans="1:27"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row>
    <row r="107" spans="1:27"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row>
    <row r="108" spans="1:27"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row>
    <row r="109" spans="1:27"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row>
    <row r="110" spans="1:27"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row>
    <row r="111" spans="1:27"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row>
    <row r="112" spans="1:27"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row>
    <row r="113" spans="1:27"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row>
    <row r="114" spans="1:27"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row>
    <row r="115" spans="1:27"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row>
    <row r="116" spans="1:27"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row>
    <row r="117" spans="1:27"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row>
    <row r="118" spans="1:27"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row>
    <row r="119" spans="1:27"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row>
    <row r="120" spans="1:27"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row>
    <row r="121" spans="1:27"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row>
    <row r="122" spans="1:27"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row>
    <row r="123" spans="1:27"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row>
    <row r="124" spans="1:27"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row>
    <row r="125" spans="1:27"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row>
    <row r="126" spans="1:27"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row>
    <row r="127" spans="1:27"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row>
    <row r="128" spans="1:27"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row>
    <row r="129" spans="1:27"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row>
    <row r="130" spans="1:27"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row>
    <row r="131" spans="1:27"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row>
    <row r="132" spans="1:27"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row>
    <row r="133" spans="1:27"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row>
    <row r="134" spans="1:27"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row>
    <row r="135" spans="1:27"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row>
    <row r="136" spans="1:27"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row>
    <row r="137" spans="1:27"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row>
    <row r="138" spans="1:27"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row>
    <row r="139" spans="1:27"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row>
    <row r="140" spans="1:27"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row>
    <row r="141" spans="1:27"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row>
    <row r="142" spans="1:27"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row>
    <row r="143" spans="1:27"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row>
    <row r="144" spans="1:27"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row>
    <row r="145" spans="1:27"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row>
    <row r="146" spans="1:27"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row>
    <row r="147" spans="1:27"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row>
    <row r="148" spans="1:27"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row>
    <row r="149" spans="1:27"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row>
    <row r="150" spans="1:27"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row>
    <row r="151" spans="1:27"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row>
    <row r="152" spans="1:27"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row>
    <row r="153" spans="1:27"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row>
    <row r="154" spans="1:27"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row>
    <row r="155" spans="1:27"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row>
    <row r="156" spans="1:27"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row>
    <row r="157" spans="1:27"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row>
    <row r="158" spans="1:27"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row>
    <row r="159" spans="1:27"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row>
    <row r="160" spans="1:27"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row>
    <row r="161" spans="1:27"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row>
    <row r="162" spans="1:27"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row>
    <row r="163" spans="1:27"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row>
    <row r="164" spans="1:27"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row>
    <row r="165" spans="1:27"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row>
    <row r="166" spans="1:27"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row>
    <row r="167" spans="1:27"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row>
    <row r="168" spans="1:27"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row>
    <row r="169" spans="1:27"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row>
    <row r="170" spans="1:27"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row>
    <row r="171" spans="1:27"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row>
    <row r="172" spans="1:27"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row>
    <row r="173" spans="1:27"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row>
    <row r="174" spans="1:27"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row>
    <row r="175" spans="1:27"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row>
    <row r="176" spans="1:27"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row>
    <row r="177" spans="1:27"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row>
    <row r="178" spans="1:27"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row>
    <row r="179" spans="1:27"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row>
    <row r="180" spans="1:27"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row>
    <row r="181" spans="1:27"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row>
    <row r="182" spans="1:27"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row>
    <row r="183" spans="1:27"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row>
    <row r="184" spans="1:27"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row>
    <row r="185" spans="1:27"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row>
    <row r="186" spans="1:27"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row>
    <row r="187" spans="1:27"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row>
    <row r="188" spans="1:27"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row>
    <row r="189" spans="1:27"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row>
    <row r="190" spans="1:27"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row>
    <row r="191" spans="1:27"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row>
    <row r="192" spans="1:27"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row>
    <row r="193" spans="1:27"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row>
    <row r="194" spans="1:27"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row>
    <row r="195" spans="1:27"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row>
    <row r="196" spans="1:27"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row>
    <row r="197" spans="1:27"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row>
    <row r="198" spans="1:27"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row>
    <row r="199" spans="1:27"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row>
    <row r="200" spans="1:27"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row>
    <row r="201" spans="1:27"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row>
    <row r="202" spans="1:27"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row>
    <row r="203" spans="1:27"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row>
    <row r="204" spans="1:27"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row>
    <row r="205" spans="1:27"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row>
    <row r="206" spans="1:27"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row>
    <row r="207" spans="1:27"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row>
    <row r="208" spans="1:27"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row>
    <row r="209" spans="1:27"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row>
    <row r="210" spans="1:27"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row>
    <row r="211" spans="1:27"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row>
    <row r="212" spans="1:27"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row>
    <row r="213" spans="1:27"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row>
    <row r="214" spans="1:27"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row>
    <row r="215" spans="1:27"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row>
    <row r="216" spans="1:27"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row>
    <row r="217" spans="1:27"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row>
    <row r="218" spans="1:27"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row>
    <row r="219" spans="1:27"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row>
    <row r="220" spans="1:27"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row>
    <row r="221" spans="1:27"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row>
    <row r="222" spans="1:27"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row>
    <row r="223" spans="1:27"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row>
    <row r="224" spans="1:27"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row>
    <row r="225" spans="1:27"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row>
    <row r="226" spans="1:27"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row>
    <row r="227" spans="1:27"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row>
    <row r="228" spans="1:27"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row>
    <row r="229" spans="1:27"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row>
    <row r="230" spans="1:27"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row>
    <row r="231" spans="1:27"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row>
    <row r="232" spans="1:27"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row>
    <row r="233" spans="1:27"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row>
    <row r="234" spans="1:27"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row>
    <row r="235" spans="1:27"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row>
    <row r="236" spans="1:27"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row>
    <row r="237" spans="1:27"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row>
    <row r="238" spans="1:27"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row>
    <row r="239" spans="1:27"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row>
    <row r="240" spans="1:27"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row>
    <row r="241" spans="1:27"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row>
    <row r="242" spans="1:27"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row>
    <row r="243" spans="1:27"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row>
    <row r="244" spans="1:27"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row>
    <row r="245" spans="1:27"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row>
    <row r="246" spans="1:27"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row>
    <row r="247" spans="1:27"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row>
    <row r="248" spans="1:27"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row>
    <row r="249" spans="1:27"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row>
    <row r="250" spans="1:27"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row>
    <row r="251" spans="1:27"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row>
    <row r="252" spans="1:27"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row>
    <row r="253" spans="1:27"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row>
    <row r="254" spans="1:27"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row>
    <row r="255" spans="1:27"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row>
    <row r="256" spans="1:27"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row>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91">
    <mergeCell ref="E56:F56"/>
    <mergeCell ref="A41:A56"/>
    <mergeCell ref="B41:B45"/>
    <mergeCell ref="B46:B52"/>
    <mergeCell ref="C47:C50"/>
    <mergeCell ref="B53:B56"/>
    <mergeCell ref="E35:F35"/>
    <mergeCell ref="E36:F36"/>
    <mergeCell ref="E37:F37"/>
    <mergeCell ref="E38:F38"/>
    <mergeCell ref="A30:A40"/>
    <mergeCell ref="E30:F30"/>
    <mergeCell ref="E31:F31"/>
    <mergeCell ref="E32:F32"/>
    <mergeCell ref="E33:F33"/>
    <mergeCell ref="E34:F34"/>
    <mergeCell ref="C2:E4"/>
    <mergeCell ref="A4:B4"/>
    <mergeCell ref="A6:A29"/>
    <mergeCell ref="C6:D6"/>
    <mergeCell ref="H6:H16"/>
    <mergeCell ref="E26:F26"/>
    <mergeCell ref="E27:F27"/>
    <mergeCell ref="E28:F28"/>
    <mergeCell ref="E29:F29"/>
    <mergeCell ref="G54:G56"/>
    <mergeCell ref="H54:H56"/>
    <mergeCell ref="I54:I56"/>
    <mergeCell ref="C7:C14"/>
    <mergeCell ref="E7:E14"/>
    <mergeCell ref="G25:G29"/>
    <mergeCell ref="H25:H29"/>
    <mergeCell ref="G31:G36"/>
    <mergeCell ref="H31:H36"/>
    <mergeCell ref="I31:I36"/>
    <mergeCell ref="G38:G40"/>
    <mergeCell ref="H38:H40"/>
    <mergeCell ref="I38:I40"/>
    <mergeCell ref="I6:I16"/>
    <mergeCell ref="I19:I23"/>
    <mergeCell ref="I25:I29"/>
    <mergeCell ref="C53:D53"/>
    <mergeCell ref="C55:D55"/>
    <mergeCell ref="C46:D46"/>
    <mergeCell ref="C51:D51"/>
    <mergeCell ref="E53:F53"/>
    <mergeCell ref="E54:F54"/>
    <mergeCell ref="E55:F55"/>
    <mergeCell ref="I42:I45"/>
    <mergeCell ref="E46:F46"/>
    <mergeCell ref="E47:F47"/>
    <mergeCell ref="G47:G52"/>
    <mergeCell ref="H47:H52"/>
    <mergeCell ref="I47:I52"/>
    <mergeCell ref="G42:G45"/>
    <mergeCell ref="E43:F43"/>
    <mergeCell ref="E51:F51"/>
    <mergeCell ref="E52:F52"/>
    <mergeCell ref="H42:H45"/>
    <mergeCell ref="C42:C43"/>
    <mergeCell ref="C44:D44"/>
    <mergeCell ref="E39:F39"/>
    <mergeCell ref="E40:F40"/>
    <mergeCell ref="C41:D41"/>
    <mergeCell ref="E41:F41"/>
    <mergeCell ref="E42:F42"/>
    <mergeCell ref="C35:D35"/>
    <mergeCell ref="C37:D37"/>
    <mergeCell ref="C27:D27"/>
    <mergeCell ref="C28:C29"/>
    <mergeCell ref="B30:B36"/>
    <mergeCell ref="C30:D30"/>
    <mergeCell ref="C31:C34"/>
    <mergeCell ref="B37:B40"/>
    <mergeCell ref="C39:D39"/>
    <mergeCell ref="B24:B29"/>
    <mergeCell ref="C24:D24"/>
    <mergeCell ref="C25:C26"/>
    <mergeCell ref="E24:F24"/>
    <mergeCell ref="E25:F25"/>
    <mergeCell ref="H19:H23"/>
    <mergeCell ref="C15:D15"/>
    <mergeCell ref="C21:D21"/>
    <mergeCell ref="C22:C23"/>
    <mergeCell ref="E22:F22"/>
    <mergeCell ref="E23:F23"/>
    <mergeCell ref="B6:B16"/>
    <mergeCell ref="B17:B23"/>
    <mergeCell ref="C17:D17"/>
    <mergeCell ref="C18:C20"/>
    <mergeCell ref="G18:G23"/>
  </mergeCells>
  <conditionalFormatting sqref="C7 C16 C18:C19 C22 C25 C28 C31 C36 C38 C40 C42 C45 C47 C52 C54 C56">
    <cfRule type="containsBlanks" dxfId="226" priority="1">
      <formula>LEN(TRIM(C7))=0</formula>
    </cfRule>
  </conditionalFormatting>
  <conditionalFormatting sqref="E7">
    <cfRule type="cellIs" dxfId="225" priority="2" operator="equal">
      <formula>"sim"</formula>
    </cfRule>
  </conditionalFormatting>
  <conditionalFormatting sqref="E7">
    <cfRule type="cellIs" dxfId="224" priority="3" operator="equal">
      <formula>"não"</formula>
    </cfRule>
  </conditionalFormatting>
  <conditionalFormatting sqref="C7 E7:E14 C16 E16 C18:C19 E18:E20 C22 E22:E23 C25 E25:E26 C28 E28:E29 C31 E31:E34 C36 E36 C38 E38 C40 C42 E42:E43 C45 C47 E47:E50 C52 E52 C54 C56 E56">
    <cfRule type="cellIs" dxfId="223" priority="4" operator="equal">
      <formula>"SIM"</formula>
    </cfRule>
  </conditionalFormatting>
  <conditionalFormatting sqref="C7 E7:E14 C16 E16 C18:C19 E18:E20 C22 E22:E23 C25 E25:E26 C28 E28:E29 C31 E31:E34 C36 E36 C38 E38 C40 C42 E42:E43 C45 C47 E47:E50 C52 E52 C54 C56 E56">
    <cfRule type="cellIs" dxfId="222" priority="5" operator="equal">
      <formula>"NÃO"</formula>
    </cfRule>
  </conditionalFormatting>
  <conditionalFormatting sqref="F15">
    <cfRule type="cellIs" dxfId="221" priority="6" operator="equal">
      <formula>"sim"</formula>
    </cfRule>
  </conditionalFormatting>
  <conditionalFormatting sqref="F15">
    <cfRule type="cellIs" dxfId="220" priority="7" operator="equal">
      <formula>"não"</formula>
    </cfRule>
  </conditionalFormatting>
  <conditionalFormatting sqref="C7 C16 E16 C18:C19 C22 C25 C28">
    <cfRule type="cellIs" dxfId="219" priority="8" operator="equal">
      <formula>"sim"</formula>
    </cfRule>
  </conditionalFormatting>
  <conditionalFormatting sqref="C7 C16 E16 C18:C19 C22 C25 C28">
    <cfRule type="cellIs" dxfId="218" priority="9" operator="equal">
      <formula>"não"</formula>
    </cfRule>
  </conditionalFormatting>
  <conditionalFormatting sqref="F16">
    <cfRule type="cellIs" dxfId="217" priority="10" operator="equal">
      <formula>"sim"</formula>
    </cfRule>
  </conditionalFormatting>
  <conditionalFormatting sqref="F16">
    <cfRule type="cellIs" dxfId="216" priority="11" operator="equal">
      <formula>"não"</formula>
    </cfRule>
  </conditionalFormatting>
  <conditionalFormatting sqref="F17">
    <cfRule type="cellIs" dxfId="215" priority="12" operator="equal">
      <formula>"sim"</formula>
    </cfRule>
  </conditionalFormatting>
  <conditionalFormatting sqref="F17">
    <cfRule type="cellIs" dxfId="214" priority="13" operator="equal">
      <formula>"não"</formula>
    </cfRule>
  </conditionalFormatting>
  <conditionalFormatting sqref="E18:E20">
    <cfRule type="cellIs" dxfId="213" priority="14" operator="equal">
      <formula>"sim"</formula>
    </cfRule>
  </conditionalFormatting>
  <conditionalFormatting sqref="E18:E20">
    <cfRule type="cellIs" dxfId="212" priority="15" operator="equal">
      <formula>"não"</formula>
    </cfRule>
  </conditionalFormatting>
  <conditionalFormatting sqref="F18:F20">
    <cfRule type="cellIs" dxfId="211" priority="16" operator="equal">
      <formula>"sim"</formula>
    </cfRule>
  </conditionalFormatting>
  <conditionalFormatting sqref="F18:F20">
    <cfRule type="cellIs" dxfId="210" priority="17" operator="equal">
      <formula>"não"</formula>
    </cfRule>
  </conditionalFormatting>
  <conditionalFormatting sqref="E22">
    <cfRule type="cellIs" dxfId="209" priority="18" operator="equal">
      <formula>"sim"</formula>
    </cfRule>
  </conditionalFormatting>
  <conditionalFormatting sqref="E22">
    <cfRule type="cellIs" dxfId="208" priority="19" operator="equal">
      <formula>"não"</formula>
    </cfRule>
  </conditionalFormatting>
  <conditionalFormatting sqref="E23">
    <cfRule type="cellIs" dxfId="207" priority="20" operator="equal">
      <formula>"sim"</formula>
    </cfRule>
  </conditionalFormatting>
  <conditionalFormatting sqref="E23">
    <cfRule type="cellIs" dxfId="206" priority="21" operator="equal">
      <formula>"não"</formula>
    </cfRule>
  </conditionalFormatting>
  <conditionalFormatting sqref="E25:E26">
    <cfRule type="cellIs" dxfId="205" priority="22" operator="equal">
      <formula>"sim"</formula>
    </cfRule>
  </conditionalFormatting>
  <conditionalFormatting sqref="E25:E26">
    <cfRule type="cellIs" dxfId="204" priority="23" operator="equal">
      <formula>"não"</formula>
    </cfRule>
  </conditionalFormatting>
  <conditionalFormatting sqref="E28:E29 E31:E34 E36 E38 E42:E43 E47:E50 E52 E56">
    <cfRule type="cellIs" dxfId="203" priority="24" operator="equal">
      <formula>"sim"</formula>
    </cfRule>
  </conditionalFormatting>
  <conditionalFormatting sqref="E28:E29 E31:E34 E36 E38 E42:E43 E47:E50 E52 E56">
    <cfRule type="cellIs" dxfId="202" priority="25" operator="equal">
      <formula>"não"</formula>
    </cfRule>
  </conditionalFormatting>
  <conditionalFormatting sqref="C7 E7:E14 C16 E16 C18:C19 E18:E20 C22 E22:E23 C25 E25:E26 C28 E28:E29 E31:E34 E36 E38 E40 E42:E43 E47:E50 E52 E54 E56">
    <cfRule type="containsBlanks" dxfId="201" priority="26">
      <formula>LEN(TRIM(C7))=0</formula>
    </cfRule>
  </conditionalFormatting>
  <dataValidations count="1">
    <dataValidation type="list" allowBlank="1" showErrorMessage="1" sqref="E7 E16 E18:E20 E22:E23 E25:E26 E28:E29" xr:uid="{00000000-0002-0000-0600-000002000000}">
      <formula1>$AA$6:$AA$12</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'KPA 2.1'!$J$14:$J$20</xm:f>
          </x14:formula1>
          <xm:sqref>C16 C18 C22 C25 C28 C31 C36 C38 C40 C42 C45 C47 C52 C54 C56</xm:sqref>
        </x14:dataValidation>
        <x14:dataValidation type="list" allowBlank="1" showInputMessage="1" showErrorMessage="1" prompt="Selecione o valor na seta ao lado" xr:uid="{00000000-0002-0000-0600-000001000000}">
          <x14:formula1>
            <xm:f>'KPA 2.1'!$J$14:$J$20</xm:f>
          </x14:formula1>
          <xm:sqref>C7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1C232"/>
  </sheetPr>
  <dimension ref="A1:AB999"/>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37.42578125" customWidth="1"/>
    <col min="3" max="3" width="17.42578125" customWidth="1"/>
    <col min="4" max="4" width="80" customWidth="1"/>
    <col min="5" max="5" width="15.5703125" hidden="1" customWidth="1"/>
    <col min="6" max="6" width="10.85546875" hidden="1" customWidth="1"/>
    <col min="7" max="7" width="34.85546875" customWidth="1"/>
    <col min="8" max="8" width="46.7109375" customWidth="1"/>
    <col min="9" max="9" width="57.28515625" customWidth="1"/>
    <col min="10" max="10" width="6.7109375" hidden="1" customWidth="1"/>
    <col min="11" max="11" width="9.140625" hidden="1" customWidth="1"/>
    <col min="12" max="28" width="8.7109375" hidden="1" customWidth="1"/>
  </cols>
  <sheetData>
    <row r="1" spans="1:28" ht="18.75" customHeight="1">
      <c r="A1" s="171" t="str">
        <f>HYPERLINK("https://drive.google.com/open?id=17l4OV15DfxCX0mq7DzRBp0CP9C9-mV1k","KPA 3.2 DESENVOLVIMENTO DE COMPETÊNCIAS INDIVIDUAIS")</f>
        <v>KPA 3.2 DESENVOLVIMENTO DE COMPETÊNCIAS INDIVIDUAIS</v>
      </c>
      <c r="B1" s="82"/>
      <c r="C1" s="136"/>
      <c r="D1" s="136"/>
      <c r="E1" s="136"/>
      <c r="F1" s="136"/>
      <c r="G1" s="136"/>
      <c r="H1" s="138"/>
      <c r="I1" s="139"/>
      <c r="J1" s="172"/>
      <c r="K1" s="172"/>
      <c r="L1" s="172"/>
      <c r="M1" s="172"/>
      <c r="N1" s="172"/>
      <c r="O1" s="172"/>
      <c r="P1" s="172"/>
      <c r="Q1" s="172"/>
      <c r="R1" s="172"/>
      <c r="S1" s="172"/>
      <c r="T1" s="172"/>
      <c r="U1" s="172"/>
      <c r="V1" s="172"/>
      <c r="W1" s="172"/>
      <c r="X1" s="172"/>
      <c r="Y1" s="172"/>
      <c r="Z1" s="172"/>
      <c r="AA1" s="172"/>
      <c r="AB1" s="172"/>
    </row>
    <row r="2" spans="1:28" ht="15.75" customHeight="1" outlineLevel="1">
      <c r="A2" s="81" t="s">
        <v>72</v>
      </c>
      <c r="B2" s="82"/>
      <c r="C2" s="319" t="s">
        <v>210</v>
      </c>
      <c r="D2" s="367"/>
      <c r="E2" s="367"/>
      <c r="F2" s="367"/>
      <c r="G2" s="367"/>
      <c r="H2" s="138"/>
      <c r="I2" s="139"/>
      <c r="J2" s="172"/>
      <c r="K2" s="172"/>
      <c r="L2" s="172"/>
      <c r="M2" s="172"/>
      <c r="N2" s="172"/>
      <c r="O2" s="172"/>
      <c r="P2" s="172"/>
      <c r="Q2" s="172"/>
      <c r="R2" s="172"/>
      <c r="S2" s="172"/>
      <c r="T2" s="172"/>
      <c r="U2" s="172"/>
      <c r="V2" s="172"/>
      <c r="W2" s="172"/>
      <c r="X2" s="172"/>
      <c r="Y2" s="172"/>
      <c r="Z2" s="172"/>
      <c r="AA2" s="172"/>
      <c r="AB2" s="172"/>
    </row>
    <row r="3" spans="1:28" ht="15.75" hidden="1" customHeight="1" outlineLevel="1">
      <c r="A3" s="81"/>
      <c r="B3" s="82"/>
      <c r="C3" s="367"/>
      <c r="D3" s="367"/>
      <c r="E3" s="367"/>
      <c r="F3" s="367"/>
      <c r="G3" s="367"/>
      <c r="H3" s="138"/>
      <c r="I3" s="139"/>
      <c r="J3" s="172"/>
      <c r="K3" s="172"/>
      <c r="L3" s="172"/>
      <c r="M3" s="172"/>
      <c r="N3" s="172"/>
      <c r="O3" s="172"/>
      <c r="P3" s="172"/>
      <c r="Q3" s="172"/>
      <c r="R3" s="172"/>
      <c r="S3" s="172"/>
      <c r="T3" s="172"/>
      <c r="U3" s="172"/>
      <c r="V3" s="172"/>
      <c r="W3" s="172"/>
      <c r="X3" s="172"/>
      <c r="Y3" s="172"/>
      <c r="Z3" s="172"/>
      <c r="AA3" s="172"/>
      <c r="AB3" s="172"/>
    </row>
    <row r="4" spans="1:28" ht="72" customHeight="1" outlineLevel="1">
      <c r="A4" s="284" t="s">
        <v>211</v>
      </c>
      <c r="B4" s="367"/>
      <c r="C4" s="367"/>
      <c r="D4" s="367"/>
      <c r="E4" s="367"/>
      <c r="F4" s="367"/>
      <c r="G4" s="367"/>
      <c r="H4" s="138"/>
      <c r="I4" s="139"/>
      <c r="J4" s="172"/>
      <c r="K4" s="172"/>
      <c r="L4" s="172"/>
      <c r="M4" s="172"/>
      <c r="N4" s="172"/>
      <c r="O4" s="172"/>
      <c r="P4" s="172"/>
      <c r="Q4" s="172"/>
      <c r="R4" s="172"/>
      <c r="S4" s="172"/>
      <c r="T4" s="172"/>
      <c r="U4" s="172"/>
      <c r="V4" s="172"/>
      <c r="W4" s="172"/>
      <c r="X4" s="172"/>
      <c r="Y4" s="172"/>
      <c r="Z4" s="172"/>
      <c r="AA4" s="172"/>
      <c r="AB4" s="172"/>
    </row>
    <row r="5" spans="1:28" ht="24.75" customHeight="1">
      <c r="A5" s="83" t="s">
        <v>91</v>
      </c>
      <c r="B5" s="84" t="s">
        <v>92</v>
      </c>
      <c r="C5" s="84" t="s">
        <v>93</v>
      </c>
      <c r="D5" s="84" t="s">
        <v>94</v>
      </c>
      <c r="E5" s="84" t="s">
        <v>95</v>
      </c>
      <c r="F5" s="85"/>
      <c r="G5" s="85" t="s">
        <v>96</v>
      </c>
      <c r="H5" s="85" t="s">
        <v>97</v>
      </c>
      <c r="I5" s="86" t="s">
        <v>98</v>
      </c>
      <c r="J5" s="172"/>
      <c r="K5" s="172"/>
      <c r="L5" s="172"/>
      <c r="M5" s="172"/>
      <c r="N5" s="172"/>
      <c r="O5" s="172"/>
      <c r="P5" s="172"/>
      <c r="Q5" s="172"/>
      <c r="R5" s="172"/>
      <c r="S5" s="172"/>
      <c r="T5" s="172"/>
      <c r="U5" s="172"/>
      <c r="V5" s="172"/>
      <c r="W5" s="172"/>
      <c r="X5" s="172"/>
      <c r="Y5" s="172"/>
      <c r="Z5" s="172"/>
      <c r="AA5" s="172"/>
      <c r="AB5" s="172"/>
    </row>
    <row r="6" spans="1:28">
      <c r="A6" s="285" t="s">
        <v>212</v>
      </c>
      <c r="B6" s="279" t="s">
        <v>213</v>
      </c>
      <c r="C6" s="280" t="s">
        <v>101</v>
      </c>
      <c r="D6" s="407"/>
      <c r="E6" s="97"/>
      <c r="F6" s="142"/>
      <c r="G6" s="294"/>
      <c r="H6" s="294"/>
      <c r="I6" s="294"/>
      <c r="J6" s="172"/>
      <c r="K6" s="172"/>
      <c r="L6" s="172"/>
      <c r="M6" s="172"/>
      <c r="N6" s="172"/>
      <c r="O6" s="172"/>
      <c r="P6" s="172"/>
      <c r="Q6" s="172"/>
      <c r="R6" s="172"/>
      <c r="S6" s="172"/>
      <c r="T6" s="172"/>
      <c r="U6" s="172"/>
      <c r="V6" s="172"/>
      <c r="W6" s="172"/>
      <c r="X6" s="172"/>
      <c r="Y6" s="172"/>
      <c r="Z6" s="172"/>
      <c r="AA6" s="172" t="s">
        <v>110</v>
      </c>
      <c r="AB6" s="172"/>
    </row>
    <row r="7" spans="1:28" ht="27.75" customHeight="1">
      <c r="A7" s="401"/>
      <c r="B7" s="402"/>
      <c r="C7" s="281"/>
      <c r="D7" s="92" t="s">
        <v>214</v>
      </c>
      <c r="E7" s="102"/>
      <c r="F7" s="103"/>
      <c r="G7" s="403"/>
      <c r="H7" s="403"/>
      <c r="I7" s="403"/>
      <c r="J7" s="172"/>
      <c r="K7" s="172"/>
      <c r="L7" s="172"/>
      <c r="M7" s="172"/>
      <c r="N7" s="172"/>
      <c r="O7" s="172"/>
      <c r="P7" s="172"/>
      <c r="Q7" s="172"/>
      <c r="R7" s="172"/>
      <c r="S7" s="172"/>
      <c r="T7" s="172"/>
      <c r="U7" s="172"/>
      <c r="V7" s="172"/>
      <c r="W7" s="172"/>
      <c r="X7" s="172"/>
      <c r="Y7" s="172"/>
      <c r="Z7" s="172"/>
      <c r="AA7" s="172"/>
      <c r="AB7" s="172"/>
    </row>
    <row r="8" spans="1:28" ht="39" customHeight="1">
      <c r="A8" s="401"/>
      <c r="B8" s="402"/>
      <c r="C8" s="404"/>
      <c r="D8" s="92" t="s">
        <v>215</v>
      </c>
      <c r="E8" s="102" t="s">
        <v>110</v>
      </c>
      <c r="F8" s="103"/>
      <c r="G8" s="403"/>
      <c r="H8" s="403"/>
      <c r="I8" s="403"/>
      <c r="J8" s="172"/>
      <c r="K8" s="172"/>
      <c r="L8" s="172"/>
      <c r="M8" s="172"/>
      <c r="N8" s="172"/>
      <c r="O8" s="172"/>
      <c r="P8" s="172"/>
      <c r="Q8" s="172"/>
      <c r="R8" s="172"/>
      <c r="S8" s="172"/>
      <c r="T8" s="172"/>
      <c r="U8" s="172"/>
      <c r="V8" s="172"/>
      <c r="W8" s="172"/>
      <c r="X8" s="172"/>
      <c r="Y8" s="172"/>
      <c r="Z8" s="172"/>
      <c r="AA8" s="172"/>
      <c r="AB8" s="172"/>
    </row>
    <row r="9" spans="1:28" ht="27.75" customHeight="1">
      <c r="A9" s="401"/>
      <c r="B9" s="402"/>
      <c r="C9" s="404"/>
      <c r="D9" s="92" t="s">
        <v>216</v>
      </c>
      <c r="E9" s="104" t="s">
        <v>112</v>
      </c>
      <c r="F9" s="103"/>
      <c r="G9" s="403"/>
      <c r="H9" s="403"/>
      <c r="I9" s="403"/>
      <c r="J9" s="172"/>
      <c r="K9" s="172"/>
      <c r="L9" s="172"/>
      <c r="M9" s="172"/>
      <c r="N9" s="172"/>
      <c r="O9" s="172"/>
      <c r="P9" s="172"/>
      <c r="Q9" s="172"/>
      <c r="R9" s="172"/>
      <c r="S9" s="172"/>
      <c r="T9" s="172"/>
      <c r="U9" s="172"/>
      <c r="V9" s="172"/>
      <c r="W9" s="172"/>
      <c r="X9" s="172"/>
      <c r="Y9" s="172"/>
      <c r="Z9" s="172"/>
      <c r="AA9" s="172"/>
      <c r="AB9" s="172"/>
    </row>
    <row r="10" spans="1:28" ht="30" customHeight="1">
      <c r="A10" s="401"/>
      <c r="B10" s="402"/>
      <c r="C10" s="404"/>
      <c r="D10" s="92" t="s">
        <v>217</v>
      </c>
      <c r="E10" s="102" t="s">
        <v>110</v>
      </c>
      <c r="F10" s="103"/>
      <c r="G10" s="403"/>
      <c r="H10" s="403"/>
      <c r="I10" s="403"/>
      <c r="J10" s="172"/>
      <c r="K10" s="172"/>
      <c r="L10" s="172"/>
      <c r="M10" s="172"/>
      <c r="N10" s="172"/>
      <c r="O10" s="172"/>
      <c r="P10" s="172"/>
      <c r="Q10" s="172"/>
      <c r="R10" s="172"/>
      <c r="S10" s="172"/>
      <c r="T10" s="172"/>
      <c r="U10" s="172"/>
      <c r="V10" s="172"/>
      <c r="W10" s="172"/>
      <c r="X10" s="172"/>
      <c r="Y10" s="172"/>
      <c r="Z10" s="172"/>
      <c r="AA10" s="172"/>
      <c r="AB10" s="172"/>
    </row>
    <row r="11" spans="1:28" ht="27.75" customHeight="1">
      <c r="A11" s="401"/>
      <c r="B11" s="402"/>
      <c r="C11" s="405"/>
      <c r="D11" s="92" t="s">
        <v>218</v>
      </c>
      <c r="E11" s="102" t="s">
        <v>112</v>
      </c>
      <c r="F11" s="103"/>
      <c r="G11" s="403"/>
      <c r="H11" s="403"/>
      <c r="I11" s="403"/>
      <c r="J11" s="172"/>
      <c r="K11" s="172"/>
      <c r="L11" s="172"/>
      <c r="M11" s="172"/>
      <c r="N11" s="172"/>
      <c r="O11" s="172"/>
      <c r="P11" s="172"/>
      <c r="Q11" s="172"/>
      <c r="R11" s="172"/>
      <c r="S11" s="172"/>
      <c r="T11" s="172"/>
      <c r="U11" s="172"/>
      <c r="V11" s="172"/>
      <c r="W11" s="172"/>
      <c r="X11" s="172"/>
      <c r="Y11" s="172"/>
      <c r="Z11" s="172"/>
      <c r="AA11" s="172"/>
      <c r="AB11" s="172"/>
    </row>
    <row r="12" spans="1:28">
      <c r="A12" s="401"/>
      <c r="B12" s="402"/>
      <c r="C12" s="296" t="s">
        <v>106</v>
      </c>
      <c r="D12" s="367"/>
      <c r="E12" s="298"/>
      <c r="F12" s="367"/>
      <c r="G12" s="403"/>
      <c r="H12" s="403"/>
      <c r="I12" s="403"/>
      <c r="J12" s="172"/>
      <c r="K12" s="172"/>
      <c r="L12" s="172"/>
      <c r="M12" s="172"/>
      <c r="N12" s="172"/>
      <c r="O12" s="172"/>
      <c r="P12" s="172"/>
      <c r="Q12" s="172"/>
      <c r="R12" s="172"/>
      <c r="S12" s="172"/>
      <c r="T12" s="172"/>
      <c r="U12" s="172"/>
      <c r="V12" s="172"/>
      <c r="W12" s="172"/>
      <c r="X12" s="172"/>
      <c r="Y12" s="172"/>
      <c r="Z12" s="172"/>
      <c r="AA12" s="172"/>
      <c r="AB12" s="172"/>
    </row>
    <row r="13" spans="1:28" ht="30" customHeight="1">
      <c r="A13" s="401"/>
      <c r="B13" s="406"/>
      <c r="C13" s="128"/>
      <c r="D13" s="95" t="s">
        <v>219</v>
      </c>
      <c r="E13" s="149" t="s">
        <v>110</v>
      </c>
      <c r="F13" s="173" t="s">
        <v>110</v>
      </c>
      <c r="G13" s="403"/>
      <c r="H13" s="403"/>
      <c r="I13" s="403"/>
      <c r="J13" s="172"/>
      <c r="K13" s="172"/>
      <c r="L13" s="172"/>
      <c r="M13" s="172"/>
      <c r="N13" s="172"/>
      <c r="O13" s="172"/>
      <c r="P13" s="172"/>
      <c r="Q13" s="172"/>
      <c r="R13" s="172"/>
      <c r="S13" s="172"/>
      <c r="T13" s="172"/>
      <c r="U13" s="172"/>
      <c r="V13" s="172"/>
      <c r="W13" s="172"/>
      <c r="X13" s="172"/>
      <c r="Y13" s="172"/>
      <c r="Z13" s="172"/>
      <c r="AA13" s="172"/>
      <c r="AB13" s="172"/>
    </row>
    <row r="14" spans="1:28">
      <c r="A14" s="401"/>
      <c r="B14" s="279" t="s">
        <v>220</v>
      </c>
      <c r="C14" s="280" t="s">
        <v>101</v>
      </c>
      <c r="D14" s="407"/>
      <c r="E14" s="97"/>
      <c r="F14" s="112" t="s">
        <v>110</v>
      </c>
      <c r="G14" s="99"/>
      <c r="H14" s="99"/>
      <c r="I14" s="99"/>
      <c r="J14" s="172"/>
      <c r="K14" s="172"/>
      <c r="L14" s="172"/>
      <c r="M14" s="172"/>
      <c r="N14" s="172"/>
      <c r="O14" s="172"/>
      <c r="P14" s="172"/>
      <c r="Q14" s="172"/>
      <c r="R14" s="172"/>
      <c r="S14" s="172"/>
      <c r="T14" s="172"/>
      <c r="U14" s="172"/>
      <c r="V14" s="172"/>
      <c r="W14" s="172"/>
      <c r="X14" s="172"/>
      <c r="Y14" s="172"/>
      <c r="Z14" s="172"/>
      <c r="AA14" s="172"/>
      <c r="AB14" s="172"/>
    </row>
    <row r="15" spans="1:28" ht="29.25" customHeight="1">
      <c r="A15" s="401"/>
      <c r="B15" s="402"/>
      <c r="C15" s="281"/>
      <c r="D15" s="95" t="s">
        <v>221</v>
      </c>
      <c r="E15" s="102" t="s">
        <v>112</v>
      </c>
      <c r="F15" s="114"/>
      <c r="G15" s="294"/>
      <c r="H15" s="294"/>
      <c r="I15" s="294"/>
      <c r="J15" s="172"/>
      <c r="K15" s="172"/>
      <c r="L15" s="172"/>
      <c r="M15" s="172"/>
      <c r="N15" s="172"/>
      <c r="O15" s="172"/>
      <c r="P15" s="172"/>
      <c r="Q15" s="172"/>
      <c r="R15" s="172"/>
      <c r="S15" s="172"/>
      <c r="T15" s="172"/>
      <c r="U15" s="172"/>
      <c r="V15" s="172"/>
      <c r="W15" s="172"/>
      <c r="X15" s="172"/>
      <c r="Y15" s="172"/>
      <c r="Z15" s="172"/>
      <c r="AA15" s="172"/>
      <c r="AB15" s="172"/>
    </row>
    <row r="16" spans="1:28" ht="29.25" customHeight="1">
      <c r="A16" s="401"/>
      <c r="B16" s="402"/>
      <c r="C16" s="404"/>
      <c r="D16" s="95" t="s">
        <v>222</v>
      </c>
      <c r="E16" s="102"/>
      <c r="F16" s="114"/>
      <c r="G16" s="403"/>
      <c r="H16" s="403"/>
      <c r="I16" s="403"/>
      <c r="J16" s="172"/>
      <c r="K16" s="172"/>
      <c r="L16" s="172"/>
      <c r="M16" s="172"/>
      <c r="N16" s="172"/>
      <c r="O16" s="172"/>
      <c r="P16" s="172"/>
      <c r="Q16" s="172"/>
      <c r="R16" s="172"/>
      <c r="S16" s="172"/>
      <c r="T16" s="172"/>
      <c r="U16" s="172"/>
      <c r="V16" s="172"/>
      <c r="W16" s="172"/>
      <c r="X16" s="172"/>
      <c r="Y16" s="172"/>
      <c r="Z16" s="172"/>
      <c r="AA16" s="172"/>
      <c r="AB16" s="172"/>
    </row>
    <row r="17" spans="1:28" ht="29.25" customHeight="1">
      <c r="A17" s="401"/>
      <c r="B17" s="402"/>
      <c r="C17" s="404"/>
      <c r="D17" s="95" t="s">
        <v>223</v>
      </c>
      <c r="E17" s="102"/>
      <c r="F17" s="114"/>
      <c r="G17" s="403"/>
      <c r="H17" s="403"/>
      <c r="I17" s="403"/>
      <c r="J17" s="172"/>
      <c r="K17" s="172"/>
      <c r="L17" s="172"/>
      <c r="M17" s="172"/>
      <c r="N17" s="172"/>
      <c r="O17" s="172"/>
      <c r="P17" s="172"/>
      <c r="Q17" s="172"/>
      <c r="R17" s="172"/>
      <c r="S17" s="172"/>
      <c r="T17" s="172"/>
      <c r="U17" s="172"/>
      <c r="V17" s="172"/>
      <c r="W17" s="172"/>
      <c r="X17" s="172"/>
      <c r="Y17" s="172"/>
      <c r="Z17" s="172"/>
      <c r="AA17" s="172"/>
      <c r="AB17" s="172"/>
    </row>
    <row r="18" spans="1:28" ht="29.25" customHeight="1">
      <c r="A18" s="401"/>
      <c r="B18" s="402"/>
      <c r="C18" s="404"/>
      <c r="D18" s="95" t="s">
        <v>224</v>
      </c>
      <c r="E18" s="102"/>
      <c r="F18" s="114"/>
      <c r="G18" s="403"/>
      <c r="H18" s="403"/>
      <c r="I18" s="403"/>
      <c r="J18" s="172"/>
      <c r="K18" s="172"/>
      <c r="L18" s="172"/>
      <c r="M18" s="172"/>
      <c r="N18" s="172"/>
      <c r="O18" s="172"/>
      <c r="P18" s="172"/>
      <c r="Q18" s="172"/>
      <c r="R18" s="172"/>
      <c r="S18" s="172"/>
      <c r="T18" s="172"/>
      <c r="U18" s="172"/>
      <c r="V18" s="172"/>
      <c r="W18" s="172"/>
      <c r="X18" s="172"/>
      <c r="Y18" s="172"/>
      <c r="Z18" s="172"/>
      <c r="AA18" s="172"/>
      <c r="AB18" s="172"/>
    </row>
    <row r="19" spans="1:28" ht="27.75" customHeight="1">
      <c r="A19" s="401"/>
      <c r="B19" s="402"/>
      <c r="C19" s="404"/>
      <c r="D19" s="95" t="s">
        <v>225</v>
      </c>
      <c r="E19" s="102"/>
      <c r="F19" s="114"/>
      <c r="G19" s="403"/>
      <c r="H19" s="403"/>
      <c r="I19" s="403"/>
      <c r="J19" s="172"/>
      <c r="K19" s="172"/>
      <c r="L19" s="172"/>
      <c r="M19" s="172"/>
      <c r="N19" s="172"/>
      <c r="O19" s="172"/>
      <c r="P19" s="172"/>
      <c r="Q19" s="172"/>
      <c r="R19" s="172"/>
      <c r="S19" s="172"/>
      <c r="T19" s="172"/>
      <c r="U19" s="172"/>
      <c r="V19" s="172"/>
      <c r="W19" s="172"/>
      <c r="X19" s="172"/>
      <c r="Y19" s="172"/>
      <c r="Z19" s="172"/>
      <c r="AA19" s="172"/>
      <c r="AB19" s="172"/>
    </row>
    <row r="20" spans="1:28" ht="28.5" customHeight="1">
      <c r="A20" s="401"/>
      <c r="B20" s="402"/>
      <c r="C20" s="404"/>
      <c r="D20" s="95" t="s">
        <v>226</v>
      </c>
      <c r="E20" s="102"/>
      <c r="F20" s="114"/>
      <c r="G20" s="403"/>
      <c r="H20" s="403"/>
      <c r="I20" s="403"/>
      <c r="J20" s="172"/>
      <c r="K20" s="172"/>
      <c r="L20" s="172"/>
      <c r="M20" s="172"/>
      <c r="N20" s="172"/>
      <c r="O20" s="172"/>
      <c r="P20" s="172"/>
      <c r="Q20" s="172"/>
      <c r="R20" s="172"/>
      <c r="S20" s="172"/>
      <c r="T20" s="172"/>
      <c r="U20" s="172"/>
      <c r="V20" s="172"/>
      <c r="W20" s="172"/>
      <c r="X20" s="172"/>
      <c r="Y20" s="172"/>
      <c r="Z20" s="172"/>
      <c r="AA20" s="172"/>
      <c r="AB20" s="172"/>
    </row>
    <row r="21" spans="1:28" ht="28.5" customHeight="1">
      <c r="A21" s="401"/>
      <c r="B21" s="402"/>
      <c r="C21" s="404"/>
      <c r="D21" s="95" t="s">
        <v>227</v>
      </c>
      <c r="E21" s="102"/>
      <c r="F21" s="114"/>
      <c r="G21" s="403"/>
      <c r="H21" s="403"/>
      <c r="I21" s="403"/>
      <c r="J21" s="172"/>
      <c r="K21" s="172"/>
      <c r="L21" s="172"/>
      <c r="M21" s="172"/>
      <c r="N21" s="172"/>
      <c r="O21" s="172"/>
      <c r="P21" s="172"/>
      <c r="Q21" s="172"/>
      <c r="R21" s="172"/>
      <c r="S21" s="172"/>
      <c r="T21" s="172"/>
      <c r="U21" s="172"/>
      <c r="V21" s="172"/>
      <c r="W21" s="172"/>
      <c r="X21" s="172"/>
      <c r="Y21" s="172"/>
      <c r="Z21" s="172"/>
      <c r="AA21" s="172"/>
      <c r="AB21" s="172"/>
    </row>
    <row r="22" spans="1:28" ht="29.25" customHeight="1">
      <c r="A22" s="401"/>
      <c r="B22" s="402"/>
      <c r="C22" s="404"/>
      <c r="D22" s="95" t="s">
        <v>228</v>
      </c>
      <c r="E22" s="102"/>
      <c r="F22" s="114"/>
      <c r="G22" s="403"/>
      <c r="H22" s="403"/>
      <c r="I22" s="403"/>
      <c r="J22" s="172"/>
      <c r="K22" s="172"/>
      <c r="L22" s="172"/>
      <c r="M22" s="172"/>
      <c r="N22" s="172"/>
      <c r="O22" s="172"/>
      <c r="P22" s="172"/>
      <c r="Q22" s="172"/>
      <c r="R22" s="172"/>
      <c r="S22" s="172"/>
      <c r="T22" s="172"/>
      <c r="U22" s="172"/>
      <c r="V22" s="172"/>
      <c r="W22" s="172"/>
      <c r="X22" s="172"/>
      <c r="Y22" s="172"/>
      <c r="Z22" s="172"/>
      <c r="AA22" s="172"/>
      <c r="AB22" s="172"/>
    </row>
    <row r="23" spans="1:28" ht="28.5" customHeight="1">
      <c r="A23" s="401"/>
      <c r="B23" s="402"/>
      <c r="C23" s="404"/>
      <c r="D23" s="95" t="s">
        <v>229</v>
      </c>
      <c r="E23" s="102"/>
      <c r="F23" s="114"/>
      <c r="G23" s="403"/>
      <c r="H23" s="403"/>
      <c r="I23" s="403"/>
      <c r="J23" s="172"/>
      <c r="K23" s="172"/>
      <c r="L23" s="172"/>
      <c r="M23" s="172"/>
      <c r="N23" s="172"/>
      <c r="O23" s="172"/>
      <c r="P23" s="172"/>
      <c r="Q23" s="172"/>
      <c r="R23" s="172"/>
      <c r="S23" s="172"/>
      <c r="T23" s="172"/>
      <c r="U23" s="172"/>
      <c r="V23" s="172"/>
      <c r="W23" s="172"/>
      <c r="X23" s="172"/>
      <c r="Y23" s="172"/>
      <c r="Z23" s="172"/>
      <c r="AA23" s="172"/>
      <c r="AB23" s="172"/>
    </row>
    <row r="24" spans="1:28" ht="27.75" customHeight="1">
      <c r="A24" s="401"/>
      <c r="B24" s="402"/>
      <c r="C24" s="404"/>
      <c r="D24" s="95" t="s">
        <v>230</v>
      </c>
      <c r="E24" s="102"/>
      <c r="F24" s="114"/>
      <c r="G24" s="403"/>
      <c r="H24" s="403"/>
      <c r="I24" s="403"/>
      <c r="J24" s="172"/>
      <c r="K24" s="172"/>
      <c r="L24" s="172"/>
      <c r="M24" s="172"/>
      <c r="N24" s="172"/>
      <c r="O24" s="172"/>
      <c r="P24" s="172"/>
      <c r="Q24" s="172"/>
      <c r="R24" s="172"/>
      <c r="S24" s="172"/>
      <c r="T24" s="172"/>
      <c r="U24" s="172"/>
      <c r="V24" s="172"/>
      <c r="W24" s="172"/>
      <c r="X24" s="172"/>
      <c r="Y24" s="172"/>
      <c r="Z24" s="172"/>
      <c r="AA24" s="172"/>
      <c r="AB24" s="172"/>
    </row>
    <row r="25" spans="1:28" ht="27" customHeight="1">
      <c r="A25" s="401"/>
      <c r="B25" s="402"/>
      <c r="C25" s="405"/>
      <c r="D25" s="95" t="s">
        <v>116</v>
      </c>
      <c r="E25" s="102"/>
      <c r="F25" s="114"/>
      <c r="G25" s="403"/>
      <c r="H25" s="403"/>
      <c r="I25" s="403"/>
      <c r="J25" s="172"/>
      <c r="K25" s="172"/>
      <c r="L25" s="172"/>
      <c r="M25" s="172"/>
      <c r="N25" s="172"/>
      <c r="O25" s="172"/>
      <c r="P25" s="172"/>
      <c r="Q25" s="172"/>
      <c r="R25" s="172"/>
      <c r="S25" s="172"/>
      <c r="T25" s="172"/>
      <c r="U25" s="172"/>
      <c r="V25" s="172"/>
      <c r="W25" s="172"/>
      <c r="X25" s="172"/>
      <c r="Y25" s="172"/>
      <c r="Z25" s="172"/>
      <c r="AA25" s="172"/>
      <c r="AB25" s="172"/>
    </row>
    <row r="26" spans="1:28" ht="19.5" customHeight="1">
      <c r="A26" s="401"/>
      <c r="B26" s="402"/>
      <c r="C26" s="296" t="s">
        <v>106</v>
      </c>
      <c r="D26" s="367"/>
      <c r="E26" s="118"/>
      <c r="F26" s="114"/>
      <c r="G26" s="403"/>
      <c r="H26" s="403"/>
      <c r="I26" s="403"/>
      <c r="J26" s="172"/>
      <c r="K26" s="172"/>
      <c r="L26" s="172"/>
      <c r="M26" s="172"/>
      <c r="N26" s="172"/>
      <c r="O26" s="172"/>
      <c r="P26" s="172"/>
      <c r="Q26" s="172"/>
      <c r="R26" s="172"/>
      <c r="S26" s="172"/>
      <c r="T26" s="172"/>
      <c r="U26" s="172"/>
      <c r="V26" s="172"/>
      <c r="W26" s="172"/>
      <c r="X26" s="172"/>
      <c r="Y26" s="172"/>
      <c r="Z26" s="172"/>
      <c r="AA26" s="172"/>
      <c r="AB26" s="172"/>
    </row>
    <row r="27" spans="1:28" ht="29.25" customHeight="1">
      <c r="A27" s="401"/>
      <c r="B27" s="402"/>
      <c r="C27" s="281"/>
      <c r="D27" s="92" t="s">
        <v>231</v>
      </c>
      <c r="E27" s="288" t="s">
        <v>112</v>
      </c>
      <c r="F27" s="408"/>
      <c r="G27" s="403"/>
      <c r="H27" s="403"/>
      <c r="I27" s="403"/>
      <c r="J27" s="172"/>
      <c r="K27" s="172"/>
      <c r="L27" s="172"/>
      <c r="M27" s="172"/>
      <c r="N27" s="172"/>
      <c r="O27" s="172"/>
      <c r="P27" s="172"/>
      <c r="Q27" s="172"/>
      <c r="R27" s="172"/>
      <c r="S27" s="172"/>
      <c r="T27" s="172"/>
      <c r="U27" s="172"/>
      <c r="V27" s="172"/>
      <c r="W27" s="172"/>
      <c r="X27" s="172"/>
      <c r="Y27" s="172"/>
      <c r="Z27" s="172"/>
      <c r="AA27" s="172"/>
      <c r="AB27" s="172"/>
    </row>
    <row r="28" spans="1:28" ht="30" customHeight="1">
      <c r="A28" s="401"/>
      <c r="B28" s="406"/>
      <c r="C28" s="431"/>
      <c r="D28" s="92" t="s">
        <v>232</v>
      </c>
      <c r="E28" s="288" t="s">
        <v>110</v>
      </c>
      <c r="F28" s="408"/>
      <c r="G28" s="411"/>
      <c r="H28" s="411"/>
      <c r="I28" s="411"/>
      <c r="J28" s="172"/>
      <c r="K28" s="172"/>
      <c r="L28" s="172"/>
      <c r="M28" s="172"/>
      <c r="N28" s="172"/>
      <c r="O28" s="172"/>
      <c r="P28" s="172"/>
      <c r="Q28" s="172"/>
      <c r="R28" s="172"/>
      <c r="S28" s="172"/>
      <c r="T28" s="172"/>
      <c r="U28" s="172"/>
      <c r="V28" s="172"/>
      <c r="W28" s="172"/>
      <c r="X28" s="172"/>
      <c r="Y28" s="172"/>
      <c r="Z28" s="172"/>
      <c r="AA28" s="172"/>
      <c r="AB28" s="172"/>
    </row>
    <row r="29" spans="1:28" ht="15.75" customHeight="1">
      <c r="A29" s="401"/>
      <c r="B29" s="279" t="s">
        <v>233</v>
      </c>
      <c r="C29" s="280" t="s">
        <v>101</v>
      </c>
      <c r="D29" s="407"/>
      <c r="E29" s="299"/>
      <c r="F29" s="412"/>
      <c r="G29" s="99"/>
      <c r="H29" s="99"/>
      <c r="I29" s="99"/>
      <c r="J29" s="172"/>
      <c r="K29" s="172"/>
      <c r="L29" s="172"/>
      <c r="M29" s="172"/>
      <c r="N29" s="172"/>
      <c r="O29" s="172"/>
      <c r="P29" s="172"/>
      <c r="Q29" s="172"/>
      <c r="R29" s="172"/>
      <c r="S29" s="172"/>
      <c r="T29" s="172"/>
      <c r="U29" s="172"/>
      <c r="V29" s="172"/>
      <c r="W29" s="172"/>
      <c r="X29" s="172"/>
      <c r="Y29" s="172"/>
      <c r="Z29" s="172"/>
      <c r="AA29" s="172"/>
      <c r="AB29" s="172"/>
    </row>
    <row r="30" spans="1:28" ht="41.25" customHeight="1">
      <c r="A30" s="401"/>
      <c r="B30" s="402"/>
      <c r="C30" s="128"/>
      <c r="D30" s="92" t="s">
        <v>234</v>
      </c>
      <c r="E30" s="288" t="s">
        <v>110</v>
      </c>
      <c r="F30" s="408"/>
      <c r="G30" s="295"/>
      <c r="H30" s="295"/>
      <c r="I30" s="295"/>
      <c r="J30" s="172"/>
      <c r="K30" s="172"/>
      <c r="L30" s="172"/>
      <c r="M30" s="172"/>
      <c r="N30" s="172"/>
      <c r="O30" s="172"/>
      <c r="P30" s="172"/>
      <c r="Q30" s="172"/>
      <c r="R30" s="172"/>
      <c r="S30" s="172"/>
      <c r="T30" s="172"/>
      <c r="U30" s="172"/>
      <c r="V30" s="172"/>
      <c r="W30" s="172"/>
      <c r="X30" s="172"/>
      <c r="Y30" s="172"/>
      <c r="Z30" s="172"/>
      <c r="AA30" s="172"/>
      <c r="AB30" s="172"/>
    </row>
    <row r="31" spans="1:28" ht="18" customHeight="1">
      <c r="A31" s="401"/>
      <c r="B31" s="402"/>
      <c r="C31" s="296" t="s">
        <v>106</v>
      </c>
      <c r="D31" s="367"/>
      <c r="E31" s="289"/>
      <c r="F31" s="408"/>
      <c r="G31" s="403"/>
      <c r="H31" s="403"/>
      <c r="I31" s="403"/>
      <c r="J31" s="172"/>
      <c r="K31" s="172"/>
      <c r="L31" s="172"/>
      <c r="M31" s="172"/>
      <c r="N31" s="172"/>
      <c r="O31" s="172"/>
      <c r="P31" s="172"/>
      <c r="Q31" s="172"/>
      <c r="R31" s="172"/>
      <c r="S31" s="172"/>
      <c r="T31" s="172"/>
      <c r="U31" s="172"/>
      <c r="V31" s="172"/>
      <c r="W31" s="172"/>
      <c r="X31" s="172"/>
      <c r="Y31" s="172"/>
      <c r="Z31" s="172"/>
      <c r="AA31" s="172"/>
      <c r="AB31" s="172"/>
    </row>
    <row r="32" spans="1:28" ht="39.75" customHeight="1">
      <c r="A32" s="432"/>
      <c r="B32" s="406"/>
      <c r="C32" s="128"/>
      <c r="D32" s="92" t="s">
        <v>235</v>
      </c>
      <c r="E32" s="288" t="s">
        <v>112</v>
      </c>
      <c r="F32" s="408"/>
      <c r="G32" s="411"/>
      <c r="H32" s="411"/>
      <c r="I32" s="411"/>
      <c r="J32" s="172"/>
      <c r="K32" s="172"/>
      <c r="L32" s="172"/>
      <c r="M32" s="172"/>
      <c r="N32" s="172"/>
      <c r="O32" s="172"/>
      <c r="P32" s="172"/>
      <c r="Q32" s="172"/>
      <c r="R32" s="172"/>
      <c r="S32" s="172"/>
      <c r="T32" s="172"/>
      <c r="U32" s="172"/>
      <c r="V32" s="172"/>
      <c r="W32" s="172"/>
      <c r="X32" s="172"/>
      <c r="Y32" s="172"/>
      <c r="Z32" s="172"/>
      <c r="AA32" s="172"/>
      <c r="AB32" s="172"/>
    </row>
    <row r="33" spans="1:28" ht="15.75" customHeight="1">
      <c r="A33" s="287" t="s">
        <v>236</v>
      </c>
      <c r="B33" s="286" t="s">
        <v>237</v>
      </c>
      <c r="C33" s="280" t="s">
        <v>101</v>
      </c>
      <c r="D33" s="407"/>
      <c r="E33" s="280"/>
      <c r="F33" s="407"/>
      <c r="G33" s="99"/>
      <c r="H33" s="99"/>
      <c r="I33" s="99"/>
      <c r="J33" s="172"/>
      <c r="K33" s="172"/>
      <c r="L33" s="172"/>
      <c r="M33" s="172"/>
      <c r="N33" s="172"/>
      <c r="O33" s="172"/>
      <c r="P33" s="172"/>
      <c r="Q33" s="172"/>
      <c r="R33" s="172"/>
      <c r="S33" s="172"/>
      <c r="T33" s="172"/>
      <c r="U33" s="172"/>
      <c r="V33" s="172"/>
      <c r="W33" s="172"/>
      <c r="X33" s="172"/>
      <c r="Y33" s="172"/>
      <c r="Z33" s="172"/>
      <c r="AA33" s="172"/>
      <c r="AB33" s="172"/>
    </row>
    <row r="34" spans="1:28" ht="39.75" customHeight="1">
      <c r="A34" s="401"/>
      <c r="B34" s="402"/>
      <c r="C34" s="128"/>
      <c r="D34" s="126" t="s">
        <v>238</v>
      </c>
      <c r="E34" s="288" t="s">
        <v>112</v>
      </c>
      <c r="F34" s="408"/>
      <c r="G34" s="291"/>
      <c r="H34" s="291"/>
      <c r="I34" s="291"/>
      <c r="J34" s="172"/>
      <c r="K34" s="172"/>
      <c r="L34" s="172"/>
      <c r="M34" s="172"/>
      <c r="N34" s="172"/>
      <c r="O34" s="172"/>
      <c r="P34" s="172"/>
      <c r="Q34" s="172"/>
      <c r="R34" s="172"/>
      <c r="S34" s="172"/>
      <c r="T34" s="172"/>
      <c r="U34" s="172"/>
      <c r="V34" s="172"/>
      <c r="W34" s="172"/>
      <c r="X34" s="172"/>
      <c r="Y34" s="172"/>
      <c r="Z34" s="172"/>
      <c r="AA34" s="172"/>
      <c r="AB34" s="172"/>
    </row>
    <row r="35" spans="1:28" ht="16.5" customHeight="1">
      <c r="A35" s="401"/>
      <c r="B35" s="402"/>
      <c r="C35" s="296" t="s">
        <v>106</v>
      </c>
      <c r="D35" s="367"/>
      <c r="E35" s="289"/>
      <c r="F35" s="408"/>
      <c r="G35" s="403"/>
      <c r="H35" s="403"/>
      <c r="I35" s="403"/>
      <c r="J35" s="172"/>
      <c r="K35" s="172"/>
      <c r="L35" s="172"/>
      <c r="M35" s="172"/>
      <c r="N35" s="172"/>
      <c r="O35" s="172"/>
      <c r="P35" s="172"/>
      <c r="Q35" s="172"/>
      <c r="R35" s="172"/>
      <c r="S35" s="172"/>
      <c r="T35" s="172"/>
      <c r="U35" s="172"/>
      <c r="V35" s="172"/>
      <c r="W35" s="172"/>
      <c r="X35" s="172"/>
      <c r="Y35" s="172"/>
      <c r="Z35" s="172"/>
      <c r="AA35" s="172"/>
      <c r="AB35" s="172"/>
    </row>
    <row r="36" spans="1:28" ht="27" customHeight="1">
      <c r="A36" s="401"/>
      <c r="B36" s="406"/>
      <c r="C36" s="128"/>
      <c r="D36" s="126" t="s">
        <v>239</v>
      </c>
      <c r="E36" s="288" t="s">
        <v>112</v>
      </c>
      <c r="F36" s="408"/>
      <c r="G36" s="411"/>
      <c r="H36" s="411"/>
      <c r="I36" s="411"/>
      <c r="J36" s="172"/>
      <c r="K36" s="172"/>
      <c r="L36" s="172"/>
      <c r="M36" s="172"/>
      <c r="N36" s="172"/>
      <c r="O36" s="172"/>
      <c r="P36" s="172"/>
      <c r="Q36" s="172"/>
      <c r="R36" s="172"/>
      <c r="S36" s="172"/>
      <c r="T36" s="172"/>
      <c r="U36" s="172"/>
      <c r="V36" s="172"/>
      <c r="W36" s="172"/>
      <c r="X36" s="172"/>
      <c r="Y36" s="172"/>
      <c r="Z36" s="172"/>
      <c r="AA36" s="172"/>
      <c r="AB36" s="172"/>
    </row>
    <row r="37" spans="1:28" ht="15.75" customHeight="1">
      <c r="A37" s="401"/>
      <c r="B37" s="286" t="s">
        <v>240</v>
      </c>
      <c r="C37" s="280" t="s">
        <v>101</v>
      </c>
      <c r="D37" s="407"/>
      <c r="E37" s="292"/>
      <c r="F37" s="414"/>
      <c r="G37" s="99"/>
      <c r="H37" s="99"/>
      <c r="I37" s="99"/>
      <c r="J37" s="172"/>
      <c r="K37" s="172"/>
      <c r="L37" s="172"/>
      <c r="M37" s="172"/>
      <c r="N37" s="172"/>
      <c r="O37" s="172"/>
      <c r="P37" s="172"/>
      <c r="Q37" s="172"/>
      <c r="R37" s="172"/>
      <c r="S37" s="172"/>
      <c r="T37" s="172"/>
      <c r="U37" s="172"/>
      <c r="V37" s="172"/>
      <c r="W37" s="172"/>
      <c r="X37" s="172"/>
      <c r="Y37" s="172"/>
      <c r="Z37" s="172"/>
      <c r="AA37" s="172"/>
      <c r="AB37" s="172"/>
    </row>
    <row r="38" spans="1:28" ht="28.5" customHeight="1">
      <c r="A38" s="401"/>
      <c r="B38" s="402"/>
      <c r="C38" s="281"/>
      <c r="D38" s="126" t="s">
        <v>241</v>
      </c>
      <c r="E38" s="288" t="s">
        <v>112</v>
      </c>
      <c r="F38" s="408"/>
      <c r="G38" s="291"/>
      <c r="H38" s="291"/>
      <c r="I38" s="291"/>
      <c r="J38" s="172"/>
      <c r="K38" s="172"/>
      <c r="L38" s="172"/>
      <c r="M38" s="172"/>
      <c r="N38" s="172"/>
      <c r="O38" s="172"/>
      <c r="P38" s="172"/>
      <c r="Q38" s="172"/>
      <c r="R38" s="172"/>
      <c r="S38" s="172"/>
      <c r="T38" s="172"/>
      <c r="U38" s="172"/>
      <c r="V38" s="172"/>
      <c r="W38" s="172"/>
      <c r="X38" s="172"/>
      <c r="Y38" s="172"/>
      <c r="Z38" s="172"/>
      <c r="AA38" s="172"/>
      <c r="AB38" s="172"/>
    </row>
    <row r="39" spans="1:28" ht="28.5" customHeight="1">
      <c r="A39" s="401"/>
      <c r="B39" s="402"/>
      <c r="C39" s="431"/>
      <c r="D39" s="127" t="s">
        <v>242</v>
      </c>
      <c r="E39" s="288" t="s">
        <v>112</v>
      </c>
      <c r="F39" s="408"/>
      <c r="G39" s="403"/>
      <c r="H39" s="403"/>
      <c r="I39" s="403"/>
      <c r="J39" s="172"/>
      <c r="K39" s="172"/>
      <c r="L39" s="172"/>
      <c r="M39" s="172"/>
      <c r="N39" s="172"/>
      <c r="O39" s="172"/>
      <c r="P39" s="172"/>
      <c r="Q39" s="172"/>
      <c r="R39" s="172"/>
      <c r="S39" s="172"/>
      <c r="T39" s="172"/>
      <c r="U39" s="172"/>
      <c r="V39" s="172"/>
      <c r="W39" s="172"/>
      <c r="X39" s="172"/>
      <c r="Y39" s="172"/>
      <c r="Z39" s="172"/>
      <c r="AA39" s="172"/>
      <c r="AB39" s="172"/>
    </row>
    <row r="40" spans="1:28" ht="15.75" customHeight="1">
      <c r="A40" s="401"/>
      <c r="B40" s="402"/>
      <c r="C40" s="296" t="s">
        <v>106</v>
      </c>
      <c r="D40" s="367"/>
      <c r="E40" s="149"/>
      <c r="F40" s="149"/>
      <c r="G40" s="403"/>
      <c r="H40" s="403"/>
      <c r="I40" s="403"/>
      <c r="J40" s="172"/>
      <c r="K40" s="172"/>
      <c r="L40" s="172"/>
      <c r="M40" s="172"/>
      <c r="N40" s="172"/>
      <c r="O40" s="172"/>
      <c r="P40" s="172"/>
      <c r="Q40" s="172"/>
      <c r="R40" s="172"/>
      <c r="S40" s="172"/>
      <c r="T40" s="172"/>
      <c r="U40" s="172"/>
      <c r="V40" s="172"/>
      <c r="W40" s="172"/>
      <c r="X40" s="172"/>
      <c r="Y40" s="172"/>
      <c r="Z40" s="172"/>
      <c r="AA40" s="172"/>
      <c r="AB40" s="172"/>
    </row>
    <row r="41" spans="1:28" ht="30" customHeight="1">
      <c r="A41" s="413"/>
      <c r="B41" s="406"/>
      <c r="C41" s="128"/>
      <c r="D41" s="127" t="s">
        <v>243</v>
      </c>
      <c r="E41" s="149"/>
      <c r="F41" s="149"/>
      <c r="G41" s="411"/>
      <c r="H41" s="411"/>
      <c r="I41" s="411"/>
      <c r="J41" s="172"/>
      <c r="K41" s="172"/>
      <c r="L41" s="172"/>
      <c r="M41" s="172"/>
      <c r="N41" s="172"/>
      <c r="O41" s="172"/>
      <c r="P41" s="172"/>
      <c r="Q41" s="172"/>
      <c r="R41" s="172"/>
      <c r="S41" s="172"/>
      <c r="T41" s="172"/>
      <c r="U41" s="172"/>
      <c r="V41" s="172"/>
      <c r="W41" s="172"/>
      <c r="X41" s="172"/>
      <c r="Y41" s="172"/>
      <c r="Z41" s="172"/>
      <c r="AA41" s="172"/>
      <c r="AB41" s="172"/>
    </row>
    <row r="42" spans="1:28" ht="15.75" customHeight="1">
      <c r="A42" s="320" t="s">
        <v>244</v>
      </c>
      <c r="B42" s="279" t="s">
        <v>245</v>
      </c>
      <c r="C42" s="280" t="s">
        <v>101</v>
      </c>
      <c r="D42" s="407"/>
      <c r="E42" s="292"/>
      <c r="F42" s="414"/>
      <c r="G42" s="99"/>
      <c r="H42" s="99"/>
      <c r="I42" s="99"/>
      <c r="J42" s="172"/>
      <c r="K42" s="172"/>
      <c r="L42" s="172"/>
      <c r="M42" s="172"/>
      <c r="N42" s="172"/>
      <c r="O42" s="172"/>
      <c r="P42" s="172"/>
      <c r="Q42" s="172"/>
      <c r="R42" s="172"/>
      <c r="S42" s="172"/>
      <c r="T42" s="172"/>
      <c r="U42" s="172"/>
      <c r="V42" s="172"/>
      <c r="W42" s="172"/>
      <c r="X42" s="172"/>
      <c r="Y42" s="172"/>
      <c r="Z42" s="172"/>
      <c r="AA42" s="172"/>
      <c r="AB42" s="172"/>
    </row>
    <row r="43" spans="1:28" ht="27.75" customHeight="1">
      <c r="A43" s="401"/>
      <c r="B43" s="402"/>
      <c r="C43" s="281"/>
      <c r="D43" s="92" t="s">
        <v>246</v>
      </c>
      <c r="E43" s="288" t="s">
        <v>112</v>
      </c>
      <c r="F43" s="408"/>
      <c r="G43" s="291"/>
      <c r="H43" s="291"/>
      <c r="I43" s="291"/>
      <c r="J43" s="172"/>
      <c r="K43" s="172"/>
      <c r="L43" s="172"/>
      <c r="M43" s="172"/>
      <c r="N43" s="172"/>
      <c r="O43" s="172"/>
      <c r="P43" s="172"/>
      <c r="Q43" s="172"/>
      <c r="R43" s="172"/>
      <c r="S43" s="172"/>
      <c r="T43" s="172"/>
      <c r="U43" s="172"/>
      <c r="V43" s="172"/>
      <c r="W43" s="172"/>
      <c r="X43" s="172"/>
      <c r="Y43" s="172"/>
      <c r="Z43" s="172"/>
      <c r="AA43" s="172"/>
      <c r="AB43" s="172"/>
    </row>
    <row r="44" spans="1:28" ht="27.75" customHeight="1">
      <c r="A44" s="401"/>
      <c r="B44" s="402"/>
      <c r="C44" s="404"/>
      <c r="D44" s="92" t="s">
        <v>247</v>
      </c>
      <c r="E44" s="288" t="s">
        <v>112</v>
      </c>
      <c r="F44" s="408"/>
      <c r="G44" s="403"/>
      <c r="H44" s="403"/>
      <c r="I44" s="403"/>
      <c r="J44" s="172"/>
      <c r="K44" s="172"/>
      <c r="L44" s="172"/>
      <c r="M44" s="172"/>
      <c r="N44" s="172"/>
      <c r="O44" s="172"/>
      <c r="P44" s="172"/>
      <c r="Q44" s="172"/>
      <c r="R44" s="172"/>
      <c r="S44" s="172"/>
      <c r="T44" s="172"/>
      <c r="U44" s="172"/>
      <c r="V44" s="172"/>
      <c r="W44" s="172"/>
      <c r="X44" s="172"/>
      <c r="Y44" s="172"/>
      <c r="Z44" s="172"/>
      <c r="AA44" s="172"/>
      <c r="AB44" s="172"/>
    </row>
    <row r="45" spans="1:28" ht="15.75" customHeight="1">
      <c r="A45" s="401"/>
      <c r="B45" s="402"/>
      <c r="C45" s="404"/>
      <c r="D45" s="92" t="s">
        <v>248</v>
      </c>
      <c r="E45" s="102"/>
      <c r="F45" s="102"/>
      <c r="G45" s="403"/>
      <c r="H45" s="403"/>
      <c r="I45" s="403"/>
      <c r="J45" s="172"/>
      <c r="K45" s="172"/>
      <c r="L45" s="172"/>
      <c r="M45" s="172"/>
      <c r="N45" s="172"/>
      <c r="O45" s="172"/>
      <c r="P45" s="172"/>
      <c r="Q45" s="172"/>
      <c r="R45" s="172"/>
      <c r="S45" s="172"/>
      <c r="T45" s="172"/>
      <c r="U45" s="172"/>
      <c r="V45" s="172"/>
      <c r="W45" s="172"/>
      <c r="X45" s="172"/>
      <c r="Y45" s="172"/>
      <c r="Z45" s="172"/>
      <c r="AA45" s="172"/>
      <c r="AB45" s="172"/>
    </row>
    <row r="46" spans="1:28" ht="25.5" customHeight="1">
      <c r="A46" s="401"/>
      <c r="B46" s="402"/>
      <c r="C46" s="405"/>
      <c r="D46" s="92" t="s">
        <v>249</v>
      </c>
      <c r="E46" s="288" t="s">
        <v>112</v>
      </c>
      <c r="F46" s="408"/>
      <c r="G46" s="403"/>
      <c r="H46" s="403"/>
      <c r="I46" s="403"/>
      <c r="J46" s="172"/>
      <c r="K46" s="172"/>
      <c r="L46" s="172"/>
      <c r="M46" s="172"/>
      <c r="N46" s="172"/>
      <c r="O46" s="172"/>
      <c r="P46" s="172"/>
      <c r="Q46" s="172"/>
      <c r="R46" s="172"/>
      <c r="S46" s="172"/>
      <c r="T46" s="172"/>
      <c r="U46" s="172"/>
      <c r="V46" s="172"/>
      <c r="W46" s="172"/>
      <c r="X46" s="172"/>
      <c r="Y46" s="172"/>
      <c r="Z46" s="172"/>
      <c r="AA46" s="172"/>
      <c r="AB46" s="172"/>
    </row>
    <row r="47" spans="1:28" ht="15.75" customHeight="1">
      <c r="A47" s="401"/>
      <c r="B47" s="402"/>
      <c r="C47" s="296" t="s">
        <v>106</v>
      </c>
      <c r="D47" s="367"/>
      <c r="E47" s="289"/>
      <c r="F47" s="408"/>
      <c r="G47" s="403"/>
      <c r="H47" s="403"/>
      <c r="I47" s="403"/>
      <c r="J47" s="172"/>
      <c r="K47" s="172"/>
      <c r="L47" s="172"/>
      <c r="M47" s="172"/>
      <c r="N47" s="172"/>
      <c r="O47" s="172"/>
      <c r="P47" s="172"/>
      <c r="Q47" s="172"/>
      <c r="R47" s="172"/>
      <c r="S47" s="172"/>
      <c r="T47" s="172"/>
      <c r="U47" s="172"/>
      <c r="V47" s="172"/>
      <c r="W47" s="172"/>
      <c r="X47" s="172"/>
      <c r="Y47" s="172"/>
      <c r="Z47" s="172"/>
      <c r="AA47" s="172"/>
      <c r="AB47" s="172"/>
    </row>
    <row r="48" spans="1:28" ht="28.5" customHeight="1">
      <c r="A48" s="401"/>
      <c r="B48" s="406"/>
      <c r="C48" s="128"/>
      <c r="D48" s="92" t="s">
        <v>250</v>
      </c>
      <c r="E48" s="288" t="s">
        <v>112</v>
      </c>
      <c r="F48" s="408"/>
      <c r="G48" s="411"/>
      <c r="H48" s="411"/>
      <c r="I48" s="411"/>
      <c r="J48" s="172"/>
      <c r="K48" s="172"/>
      <c r="L48" s="172"/>
      <c r="M48" s="172"/>
      <c r="N48" s="172"/>
      <c r="O48" s="172"/>
      <c r="P48" s="172"/>
      <c r="Q48" s="172"/>
      <c r="R48" s="172"/>
      <c r="S48" s="172"/>
      <c r="T48" s="172"/>
      <c r="U48" s="172"/>
      <c r="V48" s="172"/>
      <c r="W48" s="172"/>
      <c r="X48" s="172"/>
      <c r="Y48" s="172"/>
      <c r="Z48" s="172"/>
      <c r="AA48" s="172"/>
      <c r="AB48" s="172"/>
    </row>
    <row r="49" spans="1:28" ht="15.75" customHeight="1">
      <c r="A49" s="174"/>
      <c r="B49" s="279" t="s">
        <v>251</v>
      </c>
      <c r="C49" s="280" t="s">
        <v>101</v>
      </c>
      <c r="D49" s="407"/>
      <c r="E49" s="292"/>
      <c r="F49" s="414"/>
      <c r="G49" s="99"/>
      <c r="H49" s="99"/>
      <c r="I49" s="99"/>
      <c r="J49" s="172"/>
      <c r="K49" s="172"/>
      <c r="L49" s="172"/>
      <c r="M49" s="172"/>
      <c r="N49" s="172"/>
      <c r="O49" s="172"/>
      <c r="P49" s="172"/>
      <c r="Q49" s="172"/>
      <c r="R49" s="172"/>
      <c r="S49" s="172"/>
      <c r="T49" s="172"/>
      <c r="U49" s="172"/>
      <c r="V49" s="172"/>
      <c r="W49" s="172"/>
      <c r="X49" s="172"/>
      <c r="Y49" s="172"/>
      <c r="Z49" s="172"/>
      <c r="AA49" s="172"/>
      <c r="AB49" s="172"/>
    </row>
    <row r="50" spans="1:28" ht="30" customHeight="1">
      <c r="A50" s="174"/>
      <c r="B50" s="402"/>
      <c r="C50" s="281"/>
      <c r="D50" s="92" t="s">
        <v>252</v>
      </c>
      <c r="E50" s="288" t="s">
        <v>112</v>
      </c>
      <c r="F50" s="408"/>
      <c r="G50" s="291"/>
      <c r="H50" s="291"/>
      <c r="I50" s="291"/>
      <c r="J50" s="172"/>
      <c r="K50" s="172"/>
      <c r="L50" s="172"/>
      <c r="M50" s="172"/>
      <c r="N50" s="172"/>
      <c r="O50" s="172"/>
      <c r="P50" s="172"/>
      <c r="Q50" s="172"/>
      <c r="R50" s="172"/>
      <c r="S50" s="172"/>
      <c r="T50" s="172"/>
      <c r="U50" s="172"/>
      <c r="V50" s="172"/>
      <c r="W50" s="172"/>
      <c r="X50" s="172"/>
      <c r="Y50" s="172"/>
      <c r="Z50" s="172"/>
      <c r="AA50" s="172"/>
      <c r="AB50" s="172"/>
    </row>
    <row r="51" spans="1:28" ht="27.75" customHeight="1">
      <c r="A51" s="174"/>
      <c r="B51" s="402"/>
      <c r="C51" s="404"/>
      <c r="D51" s="92" t="s">
        <v>253</v>
      </c>
      <c r="E51" s="102"/>
      <c r="F51" s="102"/>
      <c r="G51" s="403"/>
      <c r="H51" s="403"/>
      <c r="I51" s="403"/>
      <c r="J51" s="172"/>
      <c r="K51" s="172"/>
      <c r="L51" s="172"/>
      <c r="M51" s="172"/>
      <c r="N51" s="172"/>
      <c r="O51" s="172"/>
      <c r="P51" s="172"/>
      <c r="Q51" s="172"/>
      <c r="R51" s="172"/>
      <c r="S51" s="172"/>
      <c r="T51" s="172"/>
      <c r="U51" s="172"/>
      <c r="V51" s="172"/>
      <c r="W51" s="172"/>
      <c r="X51" s="172"/>
      <c r="Y51" s="172"/>
      <c r="Z51" s="172"/>
      <c r="AA51" s="172"/>
      <c r="AB51" s="172"/>
    </row>
    <row r="52" spans="1:28" ht="28.5" customHeight="1">
      <c r="A52" s="174"/>
      <c r="B52" s="402"/>
      <c r="C52" s="405"/>
      <c r="D52" s="92" t="s">
        <v>254</v>
      </c>
      <c r="E52" s="288" t="s">
        <v>112</v>
      </c>
      <c r="F52" s="408"/>
      <c r="G52" s="403"/>
      <c r="H52" s="403"/>
      <c r="I52" s="403"/>
      <c r="J52" s="172"/>
      <c r="K52" s="172"/>
      <c r="L52" s="172"/>
      <c r="M52" s="172"/>
      <c r="N52" s="172"/>
      <c r="O52" s="172"/>
      <c r="P52" s="172"/>
      <c r="Q52" s="172"/>
      <c r="R52" s="172"/>
      <c r="S52" s="172"/>
      <c r="T52" s="172"/>
      <c r="U52" s="172"/>
      <c r="V52" s="172"/>
      <c r="W52" s="172"/>
      <c r="X52" s="172"/>
      <c r="Y52" s="172"/>
      <c r="Z52" s="172"/>
      <c r="AA52" s="172"/>
      <c r="AB52" s="172"/>
    </row>
    <row r="53" spans="1:28" ht="15.75" customHeight="1">
      <c r="A53" s="174"/>
      <c r="B53" s="402"/>
      <c r="C53" s="296" t="s">
        <v>106</v>
      </c>
      <c r="D53" s="367"/>
      <c r="E53" s="289"/>
      <c r="F53" s="408"/>
      <c r="G53" s="403"/>
      <c r="H53" s="403"/>
      <c r="I53" s="403"/>
      <c r="J53" s="172"/>
      <c r="K53" s="172"/>
      <c r="L53" s="172"/>
      <c r="M53" s="172"/>
      <c r="N53" s="172"/>
      <c r="O53" s="172"/>
      <c r="P53" s="172"/>
      <c r="Q53" s="172"/>
      <c r="R53" s="172"/>
      <c r="S53" s="172"/>
      <c r="T53" s="172"/>
      <c r="U53" s="172"/>
      <c r="V53" s="172"/>
      <c r="W53" s="172"/>
      <c r="X53" s="172"/>
      <c r="Y53" s="172"/>
      <c r="Z53" s="172"/>
      <c r="AA53" s="172"/>
      <c r="AB53" s="172"/>
    </row>
    <row r="54" spans="1:28" ht="29.25" customHeight="1">
      <c r="A54" s="175"/>
      <c r="B54" s="427"/>
      <c r="C54" s="169"/>
      <c r="D54" s="170" t="s">
        <v>255</v>
      </c>
      <c r="E54" s="288" t="s">
        <v>112</v>
      </c>
      <c r="F54" s="408"/>
      <c r="G54" s="433"/>
      <c r="H54" s="433"/>
      <c r="I54" s="433"/>
      <c r="J54" s="172"/>
      <c r="K54" s="172"/>
      <c r="L54" s="172"/>
      <c r="M54" s="172"/>
      <c r="N54" s="172"/>
      <c r="O54" s="172"/>
      <c r="P54" s="172"/>
      <c r="Q54" s="172"/>
      <c r="R54" s="172"/>
      <c r="S54" s="172"/>
      <c r="T54" s="172"/>
      <c r="U54" s="172"/>
      <c r="V54" s="172"/>
      <c r="W54" s="172"/>
      <c r="X54" s="172"/>
      <c r="Y54" s="172"/>
      <c r="Z54" s="172"/>
      <c r="AA54" s="172"/>
      <c r="AB54" s="172"/>
    </row>
    <row r="55" spans="1:28" ht="15.75" customHeight="1">
      <c r="A55" s="131"/>
      <c r="B55" s="17"/>
      <c r="C55" s="132"/>
      <c r="D55" s="132"/>
      <c r="E55" s="133"/>
      <c r="F55" s="132"/>
      <c r="G55" s="134"/>
      <c r="H55" s="134"/>
      <c r="I55" s="135"/>
      <c r="J55" s="172"/>
      <c r="K55" s="172"/>
      <c r="L55" s="172"/>
      <c r="M55" s="172"/>
      <c r="N55" s="172"/>
      <c r="O55" s="172"/>
      <c r="P55" s="172"/>
      <c r="Q55" s="172"/>
      <c r="R55" s="172"/>
      <c r="S55" s="172"/>
      <c r="T55" s="172"/>
      <c r="U55" s="172"/>
      <c r="V55" s="172"/>
      <c r="W55" s="172"/>
      <c r="X55" s="172"/>
      <c r="Y55" s="172"/>
      <c r="Z55" s="172"/>
      <c r="AA55" s="172"/>
      <c r="AB55" s="172"/>
    </row>
    <row r="56" spans="1:28" ht="15.75" hidden="1" customHeight="1">
      <c r="A56" s="131"/>
      <c r="B56" s="17"/>
      <c r="C56" s="132"/>
      <c r="D56" s="132"/>
      <c r="E56" s="133"/>
      <c r="F56" s="132"/>
      <c r="G56" s="134"/>
      <c r="H56" s="134"/>
      <c r="I56" s="135"/>
      <c r="J56" s="172"/>
      <c r="K56" s="172"/>
      <c r="L56" s="172"/>
      <c r="M56" s="172"/>
      <c r="N56" s="172"/>
      <c r="O56" s="172"/>
      <c r="P56" s="172"/>
      <c r="Q56" s="172"/>
      <c r="R56" s="172"/>
      <c r="S56" s="172"/>
      <c r="T56" s="172"/>
      <c r="U56" s="172"/>
      <c r="V56" s="172"/>
      <c r="W56" s="172"/>
      <c r="X56" s="172"/>
      <c r="Y56" s="172"/>
      <c r="Z56" s="172"/>
      <c r="AA56" s="172"/>
      <c r="AB56" s="172"/>
    </row>
    <row r="57" spans="1:28" ht="15.75" hidden="1" customHeight="1">
      <c r="A57" s="131"/>
      <c r="B57" s="17"/>
      <c r="C57" s="132"/>
      <c r="D57" s="132"/>
      <c r="E57" s="133"/>
      <c r="F57" s="132"/>
      <c r="G57" s="134"/>
      <c r="H57" s="134"/>
      <c r="I57" s="135"/>
      <c r="J57" s="172"/>
      <c r="K57" s="172"/>
      <c r="L57" s="172"/>
      <c r="M57" s="172"/>
      <c r="N57" s="172"/>
      <c r="O57" s="172"/>
      <c r="P57" s="172"/>
      <c r="Q57" s="172"/>
      <c r="R57" s="172"/>
      <c r="S57" s="172"/>
      <c r="T57" s="172"/>
      <c r="U57" s="172"/>
      <c r="V57" s="172"/>
      <c r="W57" s="172"/>
      <c r="X57" s="172"/>
      <c r="Y57" s="172"/>
      <c r="Z57" s="172"/>
      <c r="AA57" s="172"/>
      <c r="AB57" s="172"/>
    </row>
    <row r="58" spans="1:28" ht="15.75" hidden="1" customHeight="1">
      <c r="A58" s="131"/>
      <c r="B58" s="17"/>
      <c r="C58" s="132"/>
      <c r="D58" s="132"/>
      <c r="E58" s="133"/>
      <c r="F58" s="132"/>
      <c r="G58" s="134"/>
      <c r="H58" s="134"/>
      <c r="I58" s="135"/>
      <c r="J58" s="172"/>
      <c r="K58" s="172"/>
      <c r="L58" s="172"/>
      <c r="M58" s="172"/>
      <c r="N58" s="172"/>
      <c r="O58" s="172"/>
      <c r="P58" s="172"/>
      <c r="Q58" s="172"/>
      <c r="R58" s="172"/>
      <c r="S58" s="172"/>
      <c r="T58" s="172"/>
      <c r="U58" s="172"/>
      <c r="V58" s="172"/>
      <c r="W58" s="172"/>
      <c r="X58" s="172"/>
      <c r="Y58" s="172"/>
      <c r="Z58" s="172"/>
      <c r="AA58" s="172"/>
      <c r="AB58" s="172"/>
    </row>
    <row r="59" spans="1:28" ht="15.75" hidden="1" customHeight="1">
      <c r="A59" s="131"/>
      <c r="B59" s="17"/>
      <c r="C59" s="132"/>
      <c r="D59" s="132"/>
      <c r="E59" s="133"/>
      <c r="F59" s="132"/>
      <c r="G59" s="134"/>
      <c r="H59" s="134"/>
      <c r="I59" s="135"/>
      <c r="J59" s="172"/>
      <c r="K59" s="172"/>
      <c r="L59" s="172"/>
      <c r="M59" s="172"/>
      <c r="N59" s="172"/>
      <c r="O59" s="172"/>
      <c r="P59" s="172"/>
      <c r="Q59" s="172"/>
      <c r="R59" s="172"/>
      <c r="S59" s="172"/>
      <c r="T59" s="172"/>
      <c r="U59" s="172"/>
      <c r="V59" s="172"/>
      <c r="W59" s="172"/>
      <c r="X59" s="172"/>
      <c r="Y59" s="172"/>
      <c r="Z59" s="172"/>
      <c r="AA59" s="172"/>
      <c r="AB59" s="172"/>
    </row>
    <row r="60" spans="1:28" ht="15.75" hidden="1" customHeight="1">
      <c r="A60" s="131"/>
      <c r="B60" s="17"/>
      <c r="C60" s="132"/>
      <c r="D60" s="132"/>
      <c r="E60" s="133"/>
      <c r="F60" s="132"/>
      <c r="G60" s="134"/>
      <c r="H60" s="134"/>
      <c r="I60" s="135"/>
      <c r="J60" s="172"/>
      <c r="K60" s="172"/>
      <c r="L60" s="172"/>
      <c r="M60" s="172"/>
      <c r="N60" s="172"/>
      <c r="O60" s="172"/>
      <c r="P60" s="172"/>
      <c r="Q60" s="172"/>
      <c r="R60" s="172"/>
      <c r="S60" s="172"/>
      <c r="T60" s="172"/>
      <c r="U60" s="172"/>
      <c r="V60" s="172"/>
      <c r="W60" s="172"/>
      <c r="X60" s="172"/>
      <c r="Y60" s="172"/>
      <c r="Z60" s="172"/>
      <c r="AA60" s="172"/>
      <c r="AB60" s="172"/>
    </row>
    <row r="61" spans="1:28" ht="15.75" hidden="1" customHeight="1">
      <c r="A61" s="131"/>
      <c r="B61" s="17"/>
      <c r="C61" s="132"/>
      <c r="D61" s="132"/>
      <c r="E61" s="133"/>
      <c r="F61" s="132"/>
      <c r="G61" s="134"/>
      <c r="H61" s="134"/>
      <c r="I61" s="135"/>
      <c r="J61" s="172"/>
      <c r="K61" s="172"/>
      <c r="L61" s="172"/>
      <c r="M61" s="172"/>
      <c r="N61" s="172"/>
      <c r="O61" s="172"/>
      <c r="P61" s="172"/>
      <c r="Q61" s="172"/>
      <c r="R61" s="172"/>
      <c r="S61" s="172"/>
      <c r="T61" s="172"/>
      <c r="U61" s="172"/>
      <c r="V61" s="172"/>
      <c r="W61" s="172"/>
      <c r="X61" s="172"/>
      <c r="Y61" s="172"/>
      <c r="Z61" s="172"/>
      <c r="AA61" s="172"/>
      <c r="AB61" s="172"/>
    </row>
    <row r="62" spans="1:28" ht="15.75" hidden="1" customHeight="1">
      <c r="A62" s="131"/>
      <c r="B62" s="17"/>
      <c r="C62" s="132"/>
      <c r="D62" s="132"/>
      <c r="E62" s="133"/>
      <c r="F62" s="132"/>
      <c r="G62" s="134"/>
      <c r="H62" s="134"/>
      <c r="I62" s="135"/>
      <c r="J62" s="172"/>
      <c r="K62" s="172"/>
      <c r="L62" s="172"/>
      <c r="M62" s="172"/>
      <c r="N62" s="172"/>
      <c r="O62" s="172"/>
      <c r="P62" s="172"/>
      <c r="Q62" s="172"/>
      <c r="R62" s="172"/>
      <c r="S62" s="172"/>
      <c r="T62" s="172"/>
      <c r="U62" s="172"/>
      <c r="V62" s="172"/>
      <c r="W62" s="172"/>
      <c r="X62" s="172"/>
      <c r="Y62" s="172"/>
      <c r="Z62" s="172"/>
      <c r="AA62" s="172"/>
      <c r="AB62" s="172"/>
    </row>
    <row r="63" spans="1:28" ht="15.75" hidden="1" customHeight="1">
      <c r="A63" s="131"/>
      <c r="B63" s="17"/>
      <c r="C63" s="132"/>
      <c r="D63" s="132"/>
      <c r="E63" s="133"/>
      <c r="F63" s="132"/>
      <c r="G63" s="134"/>
      <c r="H63" s="134"/>
      <c r="I63" s="135"/>
      <c r="J63" s="172"/>
      <c r="K63" s="172"/>
      <c r="L63" s="172"/>
      <c r="M63" s="172"/>
      <c r="N63" s="172"/>
      <c r="O63" s="172"/>
      <c r="P63" s="172"/>
      <c r="Q63" s="172"/>
      <c r="R63" s="172"/>
      <c r="S63" s="172"/>
      <c r="T63" s="172"/>
      <c r="U63" s="172"/>
      <c r="V63" s="172"/>
      <c r="W63" s="172"/>
      <c r="X63" s="172"/>
      <c r="Y63" s="172"/>
      <c r="Z63" s="172"/>
      <c r="AA63" s="172"/>
      <c r="AB63" s="172"/>
    </row>
    <row r="64" spans="1:28" ht="15.75" hidden="1" customHeight="1">
      <c r="A64" s="131"/>
      <c r="B64" s="17"/>
      <c r="C64" s="132"/>
      <c r="D64" s="132"/>
      <c r="E64" s="133"/>
      <c r="F64" s="132"/>
      <c r="G64" s="134"/>
      <c r="H64" s="134"/>
      <c r="I64" s="135"/>
      <c r="J64" s="172"/>
      <c r="K64" s="172"/>
      <c r="L64" s="172"/>
      <c r="M64" s="172"/>
      <c r="N64" s="172"/>
      <c r="O64" s="172"/>
      <c r="P64" s="172"/>
      <c r="Q64" s="172"/>
      <c r="R64" s="172"/>
      <c r="S64" s="172"/>
      <c r="T64" s="172"/>
      <c r="U64" s="172"/>
      <c r="V64" s="172"/>
      <c r="W64" s="172"/>
      <c r="X64" s="172"/>
      <c r="Y64" s="172"/>
      <c r="Z64" s="172"/>
      <c r="AA64" s="172"/>
      <c r="AB64" s="172"/>
    </row>
    <row r="65" spans="1:28" ht="15.75" hidden="1" customHeight="1">
      <c r="A65" s="131"/>
      <c r="B65" s="17"/>
      <c r="C65" s="132"/>
      <c r="D65" s="132"/>
      <c r="E65" s="133"/>
      <c r="F65" s="132"/>
      <c r="G65" s="134"/>
      <c r="H65" s="134"/>
      <c r="I65" s="135"/>
      <c r="J65" s="172"/>
      <c r="K65" s="172"/>
      <c r="L65" s="172"/>
      <c r="M65" s="172"/>
      <c r="N65" s="172"/>
      <c r="O65" s="172"/>
      <c r="P65" s="172"/>
      <c r="Q65" s="172"/>
      <c r="R65" s="172"/>
      <c r="S65" s="172"/>
      <c r="T65" s="172"/>
      <c r="U65" s="172"/>
      <c r="V65" s="172"/>
      <c r="W65" s="172"/>
      <c r="X65" s="172"/>
      <c r="Y65" s="172"/>
      <c r="Z65" s="172"/>
      <c r="AA65" s="172"/>
      <c r="AB65" s="172"/>
    </row>
    <row r="66" spans="1:28" ht="15.75" hidden="1" customHeight="1">
      <c r="A66" s="131"/>
      <c r="B66" s="17"/>
      <c r="C66" s="132"/>
      <c r="D66" s="132"/>
      <c r="E66" s="133"/>
      <c r="F66" s="132"/>
      <c r="G66" s="134"/>
      <c r="H66" s="134"/>
      <c r="I66" s="135"/>
      <c r="J66" s="172"/>
      <c r="K66" s="172"/>
      <c r="L66" s="172"/>
      <c r="M66" s="172"/>
      <c r="N66" s="172"/>
      <c r="O66" s="172"/>
      <c r="P66" s="172"/>
      <c r="Q66" s="172"/>
      <c r="R66" s="172"/>
      <c r="S66" s="172"/>
      <c r="T66" s="172"/>
      <c r="U66" s="172"/>
      <c r="V66" s="172"/>
      <c r="W66" s="172"/>
      <c r="X66" s="172"/>
      <c r="Y66" s="172"/>
      <c r="Z66" s="172"/>
      <c r="AA66" s="172"/>
      <c r="AB66" s="172"/>
    </row>
    <row r="67" spans="1:28" ht="15.75" hidden="1" customHeight="1">
      <c r="A67" s="131"/>
      <c r="B67" s="17"/>
      <c r="C67" s="132"/>
      <c r="D67" s="132"/>
      <c r="E67" s="133"/>
      <c r="F67" s="132"/>
      <c r="G67" s="134"/>
      <c r="H67" s="134"/>
      <c r="I67" s="135"/>
      <c r="J67" s="172"/>
      <c r="K67" s="172"/>
      <c r="L67" s="172"/>
      <c r="M67" s="172"/>
      <c r="N67" s="172"/>
      <c r="O67" s="172"/>
      <c r="P67" s="172"/>
      <c r="Q67" s="172"/>
      <c r="R67" s="172"/>
      <c r="S67" s="172"/>
      <c r="T67" s="172"/>
      <c r="U67" s="172"/>
      <c r="V67" s="172"/>
      <c r="W67" s="172"/>
      <c r="X67" s="172"/>
      <c r="Y67" s="172"/>
      <c r="Z67" s="172"/>
      <c r="AA67" s="172"/>
      <c r="AB67" s="172"/>
    </row>
    <row r="68" spans="1:28" ht="15.75" hidden="1" customHeight="1">
      <c r="A68" s="131"/>
      <c r="B68" s="17"/>
      <c r="C68" s="132"/>
      <c r="D68" s="132"/>
      <c r="E68" s="133"/>
      <c r="F68" s="132"/>
      <c r="G68" s="134"/>
      <c r="H68" s="134"/>
      <c r="I68" s="135"/>
      <c r="J68" s="172"/>
      <c r="K68" s="172"/>
      <c r="L68" s="172"/>
      <c r="M68" s="172"/>
      <c r="N68" s="172"/>
      <c r="O68" s="172"/>
      <c r="P68" s="172"/>
      <c r="Q68" s="172"/>
      <c r="R68" s="172"/>
      <c r="S68" s="172"/>
      <c r="T68" s="172"/>
      <c r="U68" s="172"/>
      <c r="V68" s="172"/>
      <c r="W68" s="172"/>
      <c r="X68" s="172"/>
      <c r="Y68" s="172"/>
      <c r="Z68" s="172"/>
      <c r="AA68" s="172"/>
      <c r="AB68" s="172"/>
    </row>
    <row r="69" spans="1:28" ht="15.75" hidden="1" customHeight="1">
      <c r="A69" s="131"/>
      <c r="B69" s="17"/>
      <c r="C69" s="132"/>
      <c r="D69" s="132"/>
      <c r="E69" s="133"/>
      <c r="F69" s="132"/>
      <c r="G69" s="134"/>
      <c r="H69" s="134"/>
      <c r="I69" s="135"/>
      <c r="J69" s="172"/>
      <c r="K69" s="172"/>
      <c r="L69" s="172"/>
      <c r="M69" s="172"/>
      <c r="N69" s="172"/>
      <c r="O69" s="172"/>
      <c r="P69" s="172"/>
      <c r="Q69" s="172"/>
      <c r="R69" s="172"/>
      <c r="S69" s="172"/>
      <c r="T69" s="172"/>
      <c r="U69" s="172"/>
      <c r="V69" s="172"/>
      <c r="W69" s="172"/>
      <c r="X69" s="172"/>
      <c r="Y69" s="172"/>
      <c r="Z69" s="172"/>
      <c r="AA69" s="172"/>
      <c r="AB69" s="172"/>
    </row>
    <row r="70" spans="1:28" ht="15.75" hidden="1" customHeight="1">
      <c r="A70" s="131"/>
      <c r="B70" s="17"/>
      <c r="C70" s="132"/>
      <c r="D70" s="132"/>
      <c r="E70" s="133"/>
      <c r="F70" s="132"/>
      <c r="G70" s="134"/>
      <c r="H70" s="134"/>
      <c r="I70" s="135"/>
      <c r="J70" s="172"/>
      <c r="K70" s="172"/>
      <c r="L70" s="172"/>
      <c r="M70" s="172"/>
      <c r="N70" s="172"/>
      <c r="O70" s="172"/>
      <c r="P70" s="172"/>
      <c r="Q70" s="172"/>
      <c r="R70" s="172"/>
      <c r="S70" s="172"/>
      <c r="T70" s="172"/>
      <c r="U70" s="172"/>
      <c r="V70" s="172"/>
      <c r="W70" s="172"/>
      <c r="X70" s="172"/>
      <c r="Y70" s="172"/>
      <c r="Z70" s="172"/>
      <c r="AA70" s="172"/>
      <c r="AB70" s="172"/>
    </row>
    <row r="71" spans="1:28" ht="15.75" hidden="1" customHeight="1">
      <c r="A71" s="131"/>
      <c r="B71" s="17"/>
      <c r="C71" s="132"/>
      <c r="D71" s="132"/>
      <c r="E71" s="133"/>
      <c r="F71" s="132"/>
      <c r="G71" s="134"/>
      <c r="H71" s="134"/>
      <c r="I71" s="135"/>
      <c r="J71" s="172"/>
      <c r="K71" s="172"/>
      <c r="L71" s="172"/>
      <c r="M71" s="172"/>
      <c r="N71" s="172"/>
      <c r="O71" s="172"/>
      <c r="P71" s="172"/>
      <c r="Q71" s="172"/>
      <c r="R71" s="172"/>
      <c r="S71" s="172"/>
      <c r="T71" s="172"/>
      <c r="U71" s="172"/>
      <c r="V71" s="172"/>
      <c r="W71" s="172"/>
      <c r="X71" s="172"/>
      <c r="Y71" s="172"/>
      <c r="Z71" s="172"/>
      <c r="AA71" s="172"/>
      <c r="AB71" s="172"/>
    </row>
    <row r="72" spans="1:28" ht="15.75" hidden="1" customHeight="1">
      <c r="A72" s="131"/>
      <c r="B72" s="17"/>
      <c r="C72" s="132"/>
      <c r="D72" s="132"/>
      <c r="E72" s="133"/>
      <c r="F72" s="132"/>
      <c r="G72" s="134"/>
      <c r="H72" s="134"/>
      <c r="I72" s="135"/>
      <c r="J72" s="172"/>
      <c r="K72" s="172"/>
      <c r="L72" s="172"/>
      <c r="M72" s="172"/>
      <c r="N72" s="172"/>
      <c r="O72" s="172"/>
      <c r="P72" s="172"/>
      <c r="Q72" s="172"/>
      <c r="R72" s="172"/>
      <c r="S72" s="172"/>
      <c r="T72" s="172"/>
      <c r="U72" s="172"/>
      <c r="V72" s="172"/>
      <c r="W72" s="172"/>
      <c r="X72" s="172"/>
      <c r="Y72" s="172"/>
      <c r="Z72" s="172"/>
      <c r="AA72" s="172"/>
      <c r="AB72" s="172"/>
    </row>
    <row r="73" spans="1:28" ht="15.75" hidden="1" customHeight="1">
      <c r="A73" s="131"/>
      <c r="B73" s="17"/>
      <c r="C73" s="132"/>
      <c r="D73" s="132"/>
      <c r="E73" s="133"/>
      <c r="F73" s="132"/>
      <c r="G73" s="134"/>
      <c r="H73" s="134"/>
      <c r="I73" s="135"/>
      <c r="J73" s="172"/>
      <c r="K73" s="172"/>
      <c r="L73" s="172"/>
      <c r="M73" s="172"/>
      <c r="N73" s="172"/>
      <c r="O73" s="172"/>
      <c r="P73" s="172"/>
      <c r="Q73" s="172"/>
      <c r="R73" s="172"/>
      <c r="S73" s="172"/>
      <c r="T73" s="172"/>
      <c r="U73" s="172"/>
      <c r="V73" s="172"/>
      <c r="W73" s="172"/>
      <c r="X73" s="172"/>
      <c r="Y73" s="172"/>
      <c r="Z73" s="172"/>
      <c r="AA73" s="172"/>
      <c r="AB73" s="172"/>
    </row>
    <row r="74" spans="1:28" ht="15.75" hidden="1" customHeight="1">
      <c r="A74" s="131"/>
      <c r="B74" s="17"/>
      <c r="C74" s="132"/>
      <c r="D74" s="132"/>
      <c r="E74" s="133"/>
      <c r="F74" s="132"/>
      <c r="G74" s="134"/>
      <c r="H74" s="134"/>
      <c r="I74" s="135"/>
      <c r="J74" s="172"/>
      <c r="K74" s="172"/>
      <c r="L74" s="172"/>
      <c r="M74" s="172"/>
      <c r="N74" s="172"/>
      <c r="O74" s="172"/>
      <c r="P74" s="172"/>
      <c r="Q74" s="172"/>
      <c r="R74" s="172"/>
      <c r="S74" s="172"/>
      <c r="T74" s="172"/>
      <c r="U74" s="172"/>
      <c r="V74" s="172"/>
      <c r="W74" s="172"/>
      <c r="X74" s="172"/>
      <c r="Y74" s="172"/>
      <c r="Z74" s="172"/>
      <c r="AA74" s="172"/>
      <c r="AB74" s="172"/>
    </row>
    <row r="75" spans="1:28" ht="15.75" hidden="1" customHeight="1">
      <c r="A75" s="131"/>
      <c r="B75" s="17"/>
      <c r="C75" s="132"/>
      <c r="D75" s="132"/>
      <c r="E75" s="133"/>
      <c r="F75" s="132"/>
      <c r="G75" s="134"/>
      <c r="H75" s="134"/>
      <c r="I75" s="135"/>
      <c r="J75" s="172"/>
      <c r="K75" s="172"/>
      <c r="L75" s="172"/>
      <c r="M75" s="172"/>
      <c r="N75" s="172"/>
      <c r="O75" s="172"/>
      <c r="P75" s="172"/>
      <c r="Q75" s="172"/>
      <c r="R75" s="172"/>
      <c r="S75" s="172"/>
      <c r="T75" s="172"/>
      <c r="U75" s="172"/>
      <c r="V75" s="172"/>
      <c r="W75" s="172"/>
      <c r="X75" s="172"/>
      <c r="Y75" s="172"/>
      <c r="Z75" s="172"/>
      <c r="AA75" s="172"/>
      <c r="AB75" s="172"/>
    </row>
    <row r="76" spans="1:28" ht="15.75" hidden="1" customHeight="1">
      <c r="A76" s="131"/>
      <c r="B76" s="17"/>
      <c r="C76" s="132"/>
      <c r="D76" s="132"/>
      <c r="E76" s="133"/>
      <c r="F76" s="132"/>
      <c r="G76" s="134"/>
      <c r="H76" s="134"/>
      <c r="I76" s="135"/>
      <c r="J76" s="172"/>
      <c r="K76" s="172"/>
      <c r="L76" s="172"/>
      <c r="M76" s="172"/>
      <c r="N76" s="172"/>
      <c r="O76" s="172"/>
      <c r="P76" s="172"/>
      <c r="Q76" s="172"/>
      <c r="R76" s="172"/>
      <c r="S76" s="172"/>
      <c r="T76" s="172"/>
      <c r="U76" s="172"/>
      <c r="V76" s="172"/>
      <c r="W76" s="172"/>
      <c r="X76" s="172"/>
      <c r="Y76" s="172"/>
      <c r="Z76" s="172"/>
      <c r="AA76" s="172"/>
      <c r="AB76" s="172"/>
    </row>
    <row r="77" spans="1:28" ht="15.75" hidden="1" customHeight="1">
      <c r="A77" s="131"/>
      <c r="B77" s="17"/>
      <c r="C77" s="132"/>
      <c r="D77" s="132"/>
      <c r="E77" s="133"/>
      <c r="F77" s="132"/>
      <c r="G77" s="134"/>
      <c r="H77" s="134"/>
      <c r="I77" s="135"/>
      <c r="J77" s="172"/>
      <c r="K77" s="172"/>
      <c r="L77" s="172"/>
      <c r="M77" s="172"/>
      <c r="N77" s="172"/>
      <c r="O77" s="172"/>
      <c r="P77" s="172"/>
      <c r="Q77" s="172"/>
      <c r="R77" s="172"/>
      <c r="S77" s="172"/>
      <c r="T77" s="172"/>
      <c r="U77" s="172"/>
      <c r="V77" s="172"/>
      <c r="W77" s="172"/>
      <c r="X77" s="172"/>
      <c r="Y77" s="172"/>
      <c r="Z77" s="172"/>
      <c r="AA77" s="172"/>
      <c r="AB77" s="172"/>
    </row>
    <row r="78" spans="1:28" ht="15.75" hidden="1" customHeight="1">
      <c r="A78" s="131"/>
      <c r="B78" s="17"/>
      <c r="C78" s="132"/>
      <c r="D78" s="132"/>
      <c r="E78" s="133"/>
      <c r="F78" s="132"/>
      <c r="G78" s="134"/>
      <c r="H78" s="134"/>
      <c r="I78" s="135"/>
      <c r="J78" s="172"/>
      <c r="K78" s="172"/>
      <c r="L78" s="172"/>
      <c r="M78" s="172"/>
      <c r="N78" s="172"/>
      <c r="O78" s="172"/>
      <c r="P78" s="172"/>
      <c r="Q78" s="172"/>
      <c r="R78" s="172"/>
      <c r="S78" s="172"/>
      <c r="T78" s="172"/>
      <c r="U78" s="172"/>
      <c r="V78" s="172"/>
      <c r="W78" s="172"/>
      <c r="X78" s="172"/>
      <c r="Y78" s="172"/>
      <c r="Z78" s="172"/>
      <c r="AA78" s="172"/>
      <c r="AB78" s="172"/>
    </row>
    <row r="79" spans="1:28" ht="15.75" hidden="1" customHeight="1">
      <c r="A79" s="131"/>
      <c r="B79" s="17"/>
      <c r="C79" s="132"/>
      <c r="D79" s="132"/>
      <c r="E79" s="133"/>
      <c r="F79" s="132"/>
      <c r="G79" s="134"/>
      <c r="H79" s="134"/>
      <c r="I79" s="135"/>
      <c r="J79" s="172"/>
      <c r="K79" s="172"/>
      <c r="L79" s="172"/>
      <c r="M79" s="172"/>
      <c r="N79" s="172"/>
      <c r="O79" s="172"/>
      <c r="P79" s="172"/>
      <c r="Q79" s="172"/>
      <c r="R79" s="172"/>
      <c r="S79" s="172"/>
      <c r="T79" s="172"/>
      <c r="U79" s="172"/>
      <c r="V79" s="172"/>
      <c r="W79" s="172"/>
      <c r="X79" s="172"/>
      <c r="Y79" s="172"/>
      <c r="Z79" s="172"/>
      <c r="AA79" s="172"/>
      <c r="AB79" s="172"/>
    </row>
    <row r="80" spans="1:28" ht="15.75" hidden="1" customHeight="1">
      <c r="A80" s="131"/>
      <c r="B80" s="17"/>
      <c r="C80" s="132"/>
      <c r="D80" s="132"/>
      <c r="E80" s="133"/>
      <c r="F80" s="132"/>
      <c r="G80" s="134"/>
      <c r="H80" s="134"/>
      <c r="I80" s="135"/>
      <c r="J80" s="172"/>
      <c r="K80" s="172"/>
      <c r="L80" s="172"/>
      <c r="M80" s="172"/>
      <c r="N80" s="172"/>
      <c r="O80" s="172"/>
      <c r="P80" s="172"/>
      <c r="Q80" s="172"/>
      <c r="R80" s="172"/>
      <c r="S80" s="172"/>
      <c r="T80" s="172"/>
      <c r="U80" s="172"/>
      <c r="V80" s="172"/>
      <c r="W80" s="172"/>
      <c r="X80" s="172"/>
      <c r="Y80" s="172"/>
      <c r="Z80" s="172"/>
      <c r="AA80" s="172"/>
      <c r="AB80" s="172"/>
    </row>
    <row r="81" spans="1:28" ht="15.75" hidden="1" customHeight="1">
      <c r="A81" s="131"/>
      <c r="B81" s="17"/>
      <c r="C81" s="132"/>
      <c r="D81" s="132"/>
      <c r="E81" s="133"/>
      <c r="F81" s="132"/>
      <c r="G81" s="134"/>
      <c r="H81" s="134"/>
      <c r="I81" s="135"/>
      <c r="J81" s="172"/>
      <c r="K81" s="172"/>
      <c r="L81" s="172"/>
      <c r="M81" s="172"/>
      <c r="N81" s="172"/>
      <c r="O81" s="172"/>
      <c r="P81" s="172"/>
      <c r="Q81" s="172"/>
      <c r="R81" s="172"/>
      <c r="S81" s="172"/>
      <c r="T81" s="172"/>
      <c r="U81" s="172"/>
      <c r="V81" s="172"/>
      <c r="W81" s="172"/>
      <c r="X81" s="172"/>
      <c r="Y81" s="172"/>
      <c r="Z81" s="172"/>
      <c r="AA81" s="172"/>
      <c r="AB81" s="172"/>
    </row>
    <row r="82" spans="1:28" ht="15.75" hidden="1" customHeight="1">
      <c r="A82" s="131"/>
      <c r="B82" s="17"/>
      <c r="C82" s="132"/>
      <c r="D82" s="132"/>
      <c r="E82" s="133"/>
      <c r="F82" s="132"/>
      <c r="G82" s="134"/>
      <c r="H82" s="134"/>
      <c r="I82" s="135"/>
      <c r="J82" s="172"/>
      <c r="K82" s="172"/>
      <c r="L82" s="172"/>
      <c r="M82" s="172"/>
      <c r="N82" s="172"/>
      <c r="O82" s="172"/>
      <c r="P82" s="172"/>
      <c r="Q82" s="172"/>
      <c r="R82" s="172"/>
      <c r="S82" s="172"/>
      <c r="T82" s="172"/>
      <c r="U82" s="172"/>
      <c r="V82" s="172"/>
      <c r="W82" s="172"/>
      <c r="X82" s="172"/>
      <c r="Y82" s="172"/>
      <c r="Z82" s="172"/>
      <c r="AA82" s="172"/>
      <c r="AB82" s="172"/>
    </row>
    <row r="83" spans="1:28" ht="15.75" hidden="1" customHeight="1">
      <c r="A83" s="131"/>
      <c r="B83" s="17"/>
      <c r="C83" s="132"/>
      <c r="D83" s="132"/>
      <c r="E83" s="133"/>
      <c r="F83" s="132"/>
      <c r="G83" s="134"/>
      <c r="H83" s="134"/>
      <c r="I83" s="135"/>
      <c r="J83" s="172"/>
      <c r="K83" s="172"/>
      <c r="L83" s="172"/>
      <c r="M83" s="172"/>
      <c r="N83" s="172"/>
      <c r="O83" s="172"/>
      <c r="P83" s="172"/>
      <c r="Q83" s="172"/>
      <c r="R83" s="172"/>
      <c r="S83" s="172"/>
      <c r="T83" s="172"/>
      <c r="U83" s="172"/>
      <c r="V83" s="172"/>
      <c r="W83" s="172"/>
      <c r="X83" s="172"/>
      <c r="Y83" s="172"/>
      <c r="Z83" s="172"/>
      <c r="AA83" s="172"/>
      <c r="AB83" s="172"/>
    </row>
    <row r="84" spans="1:28" ht="15.75" hidden="1" customHeight="1">
      <c r="A84" s="131"/>
      <c r="B84" s="17"/>
      <c r="C84" s="132"/>
      <c r="D84" s="132"/>
      <c r="E84" s="133"/>
      <c r="F84" s="132"/>
      <c r="G84" s="134"/>
      <c r="H84" s="134"/>
      <c r="I84" s="135"/>
      <c r="J84" s="172"/>
      <c r="K84" s="172"/>
      <c r="L84" s="172"/>
      <c r="M84" s="172"/>
      <c r="N84" s="172"/>
      <c r="O84" s="172"/>
      <c r="P84" s="172"/>
      <c r="Q84" s="172"/>
      <c r="R84" s="172"/>
      <c r="S84" s="172"/>
      <c r="T84" s="172"/>
      <c r="U84" s="172"/>
      <c r="V84" s="172"/>
      <c r="W84" s="172"/>
      <c r="X84" s="172"/>
      <c r="Y84" s="172"/>
      <c r="Z84" s="172"/>
      <c r="AA84" s="172"/>
      <c r="AB84" s="172"/>
    </row>
    <row r="85" spans="1:28" ht="15.75" hidden="1" customHeight="1">
      <c r="A85" s="17"/>
      <c r="B85" s="17"/>
      <c r="C85" s="132"/>
      <c r="D85" s="132"/>
      <c r="E85" s="133"/>
      <c r="F85" s="132"/>
      <c r="G85" s="134"/>
      <c r="H85" s="134"/>
      <c r="I85" s="135"/>
      <c r="J85" s="172"/>
      <c r="K85" s="172"/>
      <c r="L85" s="172"/>
      <c r="M85" s="172"/>
      <c r="N85" s="172"/>
      <c r="O85" s="172"/>
      <c r="P85" s="172"/>
      <c r="Q85" s="172"/>
      <c r="R85" s="172"/>
      <c r="S85" s="172"/>
      <c r="T85" s="172"/>
      <c r="U85" s="172"/>
      <c r="V85" s="172"/>
      <c r="W85" s="172"/>
      <c r="X85" s="172"/>
      <c r="Y85" s="172"/>
      <c r="Z85" s="172"/>
      <c r="AA85" s="172"/>
      <c r="AB85" s="172"/>
    </row>
    <row r="86" spans="1:28" ht="15.75" hidden="1" customHeight="1">
      <c r="A86" s="17"/>
      <c r="B86" s="17"/>
      <c r="C86" s="132"/>
      <c r="D86" s="132"/>
      <c r="E86" s="133"/>
      <c r="F86" s="132"/>
      <c r="G86" s="134"/>
      <c r="H86" s="134"/>
      <c r="I86" s="135"/>
      <c r="J86" s="172"/>
      <c r="K86" s="172"/>
      <c r="L86" s="172"/>
      <c r="M86" s="172"/>
      <c r="N86" s="172"/>
      <c r="O86" s="172"/>
      <c r="P86" s="172"/>
      <c r="Q86" s="172"/>
      <c r="R86" s="172"/>
      <c r="S86" s="172"/>
      <c r="T86" s="172"/>
      <c r="U86" s="172"/>
      <c r="V86" s="172"/>
      <c r="W86" s="172"/>
      <c r="X86" s="172"/>
      <c r="Y86" s="172"/>
      <c r="Z86" s="172"/>
      <c r="AA86" s="172"/>
      <c r="AB86" s="172"/>
    </row>
    <row r="87" spans="1:28" ht="15.75" hidden="1" customHeight="1">
      <c r="A87" s="17"/>
      <c r="B87" s="17"/>
      <c r="C87" s="132"/>
      <c r="D87" s="132"/>
      <c r="E87" s="133"/>
      <c r="F87" s="132"/>
      <c r="G87" s="134"/>
      <c r="H87" s="134"/>
      <c r="I87" s="135"/>
      <c r="J87" s="172"/>
      <c r="K87" s="172"/>
      <c r="L87" s="172"/>
      <c r="M87" s="172"/>
      <c r="N87" s="172"/>
      <c r="O87" s="172"/>
      <c r="P87" s="172"/>
      <c r="Q87" s="172"/>
      <c r="R87" s="172"/>
      <c r="S87" s="172"/>
      <c r="T87" s="172"/>
      <c r="U87" s="172"/>
      <c r="V87" s="172"/>
      <c r="W87" s="172"/>
      <c r="X87" s="172"/>
      <c r="Y87" s="172"/>
      <c r="Z87" s="172"/>
      <c r="AA87" s="172"/>
      <c r="AB87" s="172"/>
    </row>
    <row r="88" spans="1:28" ht="15.75" hidden="1" customHeight="1">
      <c r="A88" s="17"/>
      <c r="B88" s="17"/>
      <c r="C88" s="132"/>
      <c r="D88" s="132"/>
      <c r="E88" s="133"/>
      <c r="F88" s="132"/>
      <c r="G88" s="134"/>
      <c r="H88" s="134"/>
      <c r="I88" s="135"/>
      <c r="J88" s="172"/>
      <c r="K88" s="172"/>
      <c r="L88" s="172"/>
      <c r="M88" s="172"/>
      <c r="N88" s="172"/>
      <c r="O88" s="172"/>
      <c r="P88" s="172"/>
      <c r="Q88" s="172"/>
      <c r="R88" s="172"/>
      <c r="S88" s="172"/>
      <c r="T88" s="172"/>
      <c r="U88" s="172"/>
      <c r="V88" s="172"/>
      <c r="W88" s="172"/>
      <c r="X88" s="172"/>
      <c r="Y88" s="172"/>
      <c r="Z88" s="172"/>
      <c r="AA88" s="172"/>
      <c r="AB88" s="172"/>
    </row>
    <row r="89" spans="1:28" ht="15.75" hidden="1" customHeight="1">
      <c r="A89" s="17"/>
      <c r="B89" s="17"/>
      <c r="C89" s="132"/>
      <c r="D89" s="132"/>
      <c r="E89" s="133"/>
      <c r="F89" s="132"/>
      <c r="G89" s="134"/>
      <c r="H89" s="134"/>
      <c r="I89" s="135"/>
      <c r="J89" s="172"/>
      <c r="K89" s="172"/>
      <c r="L89" s="172"/>
      <c r="M89" s="172"/>
      <c r="N89" s="172"/>
      <c r="O89" s="172"/>
      <c r="P89" s="172"/>
      <c r="Q89" s="172"/>
      <c r="R89" s="172"/>
      <c r="S89" s="172"/>
      <c r="T89" s="172"/>
      <c r="U89" s="172"/>
      <c r="V89" s="172"/>
      <c r="W89" s="172"/>
      <c r="X89" s="172"/>
      <c r="Y89" s="172"/>
      <c r="Z89" s="172"/>
      <c r="AA89" s="172"/>
      <c r="AB89" s="172"/>
    </row>
    <row r="90" spans="1:28" ht="15.75" hidden="1" customHeight="1">
      <c r="A90" s="17"/>
      <c r="B90" s="17"/>
      <c r="C90" s="132"/>
      <c r="D90" s="132"/>
      <c r="E90" s="133"/>
      <c r="F90" s="132"/>
      <c r="G90" s="134"/>
      <c r="H90" s="134"/>
      <c r="I90" s="135"/>
      <c r="J90" s="172"/>
      <c r="K90" s="172"/>
      <c r="L90" s="172"/>
      <c r="M90" s="172"/>
      <c r="N90" s="172"/>
      <c r="O90" s="172"/>
      <c r="P90" s="172"/>
      <c r="Q90" s="172"/>
      <c r="R90" s="172"/>
      <c r="S90" s="172"/>
      <c r="T90" s="172"/>
      <c r="U90" s="172"/>
      <c r="V90" s="172"/>
      <c r="W90" s="172"/>
      <c r="X90" s="172"/>
      <c r="Y90" s="172"/>
      <c r="Z90" s="172"/>
      <c r="AA90" s="172"/>
      <c r="AB90" s="172"/>
    </row>
    <row r="91" spans="1:28" ht="15.75" hidden="1" customHeight="1">
      <c r="A91" s="17"/>
      <c r="B91" s="17"/>
      <c r="C91" s="132"/>
      <c r="D91" s="132"/>
      <c r="E91" s="133"/>
      <c r="F91" s="132"/>
      <c r="G91" s="134"/>
      <c r="H91" s="134"/>
      <c r="I91" s="135"/>
      <c r="J91" s="172"/>
      <c r="K91" s="172"/>
      <c r="L91" s="172"/>
      <c r="M91" s="172"/>
      <c r="N91" s="172"/>
      <c r="O91" s="172"/>
      <c r="P91" s="172"/>
      <c r="Q91" s="172"/>
      <c r="R91" s="172"/>
      <c r="S91" s="172"/>
      <c r="T91" s="172"/>
      <c r="U91" s="172"/>
      <c r="V91" s="172"/>
      <c r="W91" s="172"/>
      <c r="X91" s="172"/>
      <c r="Y91" s="172"/>
      <c r="Z91" s="172"/>
      <c r="AA91" s="172"/>
      <c r="AB91" s="172"/>
    </row>
    <row r="92" spans="1:28" ht="15.75" hidden="1" customHeight="1">
      <c r="A92" s="17"/>
      <c r="B92" s="17"/>
      <c r="C92" s="132"/>
      <c r="D92" s="132"/>
      <c r="E92" s="133"/>
      <c r="F92" s="132"/>
      <c r="G92" s="134"/>
      <c r="H92" s="134"/>
      <c r="I92" s="135"/>
      <c r="J92" s="172"/>
      <c r="K92" s="172"/>
      <c r="L92" s="172"/>
      <c r="M92" s="172"/>
      <c r="N92" s="172"/>
      <c r="O92" s="172"/>
      <c r="P92" s="172"/>
      <c r="Q92" s="172"/>
      <c r="R92" s="172"/>
      <c r="S92" s="172"/>
      <c r="T92" s="172"/>
      <c r="U92" s="172"/>
      <c r="V92" s="172"/>
      <c r="W92" s="172"/>
      <c r="X92" s="172"/>
      <c r="Y92" s="172"/>
      <c r="Z92" s="172"/>
      <c r="AA92" s="172"/>
      <c r="AB92" s="172"/>
    </row>
    <row r="93" spans="1:28" ht="15.75" hidden="1" customHeight="1">
      <c r="A93" s="17"/>
      <c r="B93" s="17"/>
      <c r="C93" s="132"/>
      <c r="D93" s="132"/>
      <c r="E93" s="133"/>
      <c r="F93" s="132"/>
      <c r="G93" s="134"/>
      <c r="H93" s="134"/>
      <c r="I93" s="135"/>
      <c r="J93" s="172"/>
      <c r="K93" s="172"/>
      <c r="L93" s="172"/>
      <c r="M93" s="172"/>
      <c r="N93" s="172"/>
      <c r="O93" s="172"/>
      <c r="P93" s="172"/>
      <c r="Q93" s="172"/>
      <c r="R93" s="172"/>
      <c r="S93" s="172"/>
      <c r="T93" s="172"/>
      <c r="U93" s="172"/>
      <c r="V93" s="172"/>
      <c r="W93" s="172"/>
      <c r="X93" s="172"/>
      <c r="Y93" s="172"/>
      <c r="Z93" s="172"/>
      <c r="AA93" s="172"/>
      <c r="AB93" s="172"/>
    </row>
    <row r="94" spans="1:28" ht="15.75" hidden="1" customHeight="1">
      <c r="A94" s="17"/>
      <c r="B94" s="17"/>
      <c r="C94" s="132"/>
      <c r="D94" s="132"/>
      <c r="E94" s="133"/>
      <c r="F94" s="132"/>
      <c r="G94" s="134"/>
      <c r="H94" s="134"/>
      <c r="I94" s="135"/>
      <c r="J94" s="172"/>
      <c r="K94" s="172"/>
      <c r="L94" s="172"/>
      <c r="M94" s="172"/>
      <c r="N94" s="172"/>
      <c r="O94" s="172"/>
      <c r="P94" s="172"/>
      <c r="Q94" s="172"/>
      <c r="R94" s="172"/>
      <c r="S94" s="172"/>
      <c r="T94" s="172"/>
      <c r="U94" s="172"/>
      <c r="V94" s="172"/>
      <c r="W94" s="172"/>
      <c r="X94" s="172"/>
      <c r="Y94" s="172"/>
      <c r="Z94" s="172"/>
      <c r="AA94" s="172"/>
      <c r="AB94" s="172"/>
    </row>
    <row r="95" spans="1:28" ht="15.75" hidden="1" customHeight="1">
      <c r="A95" s="17"/>
      <c r="B95" s="17"/>
      <c r="C95" s="132"/>
      <c r="D95" s="132"/>
      <c r="E95" s="133"/>
      <c r="F95" s="132"/>
      <c r="G95" s="134"/>
      <c r="H95" s="134"/>
      <c r="I95" s="135"/>
      <c r="J95" s="172"/>
      <c r="K95" s="172"/>
      <c r="L95" s="172"/>
      <c r="M95" s="172"/>
      <c r="N95" s="172"/>
      <c r="O95" s="172"/>
      <c r="P95" s="172"/>
      <c r="Q95" s="172"/>
      <c r="R95" s="172"/>
      <c r="S95" s="172"/>
      <c r="T95" s="172"/>
      <c r="U95" s="172"/>
      <c r="V95" s="172"/>
      <c r="W95" s="172"/>
      <c r="X95" s="172"/>
      <c r="Y95" s="172"/>
      <c r="Z95" s="172"/>
      <c r="AA95" s="172"/>
      <c r="AB95" s="172"/>
    </row>
    <row r="96" spans="1:28" ht="15.75" hidden="1" customHeight="1">
      <c r="A96" s="17"/>
      <c r="B96" s="17"/>
      <c r="C96" s="132"/>
      <c r="D96" s="132"/>
      <c r="E96" s="133"/>
      <c r="F96" s="132"/>
      <c r="G96" s="134"/>
      <c r="H96" s="134"/>
      <c r="I96" s="135"/>
      <c r="J96" s="172"/>
      <c r="K96" s="172"/>
      <c r="L96" s="172"/>
      <c r="M96" s="172"/>
      <c r="N96" s="172"/>
      <c r="O96" s="172"/>
      <c r="P96" s="172"/>
      <c r="Q96" s="172"/>
      <c r="R96" s="172"/>
      <c r="S96" s="172"/>
      <c r="T96" s="172"/>
      <c r="U96" s="172"/>
      <c r="V96" s="172"/>
      <c r="W96" s="172"/>
      <c r="X96" s="172"/>
      <c r="Y96" s="172"/>
      <c r="Z96" s="172"/>
      <c r="AA96" s="172"/>
      <c r="AB96" s="172"/>
    </row>
    <row r="97" spans="1:28" ht="15.75" hidden="1" customHeight="1">
      <c r="A97" s="17"/>
      <c r="B97" s="17"/>
      <c r="C97" s="132"/>
      <c r="D97" s="132"/>
      <c r="E97" s="133"/>
      <c r="F97" s="132"/>
      <c r="G97" s="134"/>
      <c r="H97" s="134"/>
      <c r="I97" s="135"/>
      <c r="J97" s="172"/>
      <c r="K97" s="172"/>
      <c r="L97" s="172"/>
      <c r="M97" s="172"/>
      <c r="N97" s="172"/>
      <c r="O97" s="172"/>
      <c r="P97" s="172"/>
      <c r="Q97" s="172"/>
      <c r="R97" s="172"/>
      <c r="S97" s="172"/>
      <c r="T97" s="172"/>
      <c r="U97" s="172"/>
      <c r="V97" s="172"/>
      <c r="W97" s="172"/>
      <c r="X97" s="172"/>
      <c r="Y97" s="172"/>
      <c r="Z97" s="172"/>
      <c r="AA97" s="172"/>
      <c r="AB97" s="172"/>
    </row>
    <row r="98" spans="1:28" ht="15.75" hidden="1" customHeight="1">
      <c r="A98" s="17"/>
      <c r="B98" s="17"/>
      <c r="C98" s="132"/>
      <c r="D98" s="132"/>
      <c r="E98" s="133"/>
      <c r="F98" s="132"/>
      <c r="G98" s="134"/>
      <c r="H98" s="134"/>
      <c r="I98" s="135"/>
      <c r="J98" s="172"/>
      <c r="K98" s="172"/>
      <c r="L98" s="172"/>
      <c r="M98" s="172"/>
      <c r="N98" s="172"/>
      <c r="O98" s="172"/>
      <c r="P98" s="172"/>
      <c r="Q98" s="172"/>
      <c r="R98" s="172"/>
      <c r="S98" s="172"/>
      <c r="T98" s="172"/>
      <c r="U98" s="172"/>
      <c r="V98" s="172"/>
      <c r="W98" s="172"/>
      <c r="X98" s="172"/>
      <c r="Y98" s="172"/>
      <c r="Z98" s="172"/>
      <c r="AA98" s="172"/>
      <c r="AB98" s="172"/>
    </row>
    <row r="99" spans="1:28" ht="15.75" hidden="1" customHeight="1">
      <c r="A99" s="17"/>
      <c r="B99" s="17"/>
      <c r="C99" s="132"/>
      <c r="D99" s="132"/>
      <c r="E99" s="133"/>
      <c r="F99" s="132"/>
      <c r="G99" s="134"/>
      <c r="H99" s="134"/>
      <c r="I99" s="135"/>
      <c r="J99" s="172"/>
      <c r="K99" s="172"/>
      <c r="L99" s="172"/>
      <c r="M99" s="172"/>
      <c r="N99" s="172"/>
      <c r="O99" s="172"/>
      <c r="P99" s="172"/>
      <c r="Q99" s="172"/>
      <c r="R99" s="172"/>
      <c r="S99" s="172"/>
      <c r="T99" s="172"/>
      <c r="U99" s="172"/>
      <c r="V99" s="172"/>
      <c r="W99" s="172"/>
      <c r="X99" s="172"/>
      <c r="Y99" s="172"/>
      <c r="Z99" s="172"/>
      <c r="AA99" s="172"/>
      <c r="AB99" s="172"/>
    </row>
    <row r="100" spans="1:28" ht="15.75" hidden="1" customHeight="1">
      <c r="A100" s="17"/>
      <c r="B100" s="17"/>
      <c r="C100" s="132"/>
      <c r="D100" s="132"/>
      <c r="E100" s="133"/>
      <c r="F100" s="132"/>
      <c r="G100" s="134"/>
      <c r="H100" s="134"/>
      <c r="I100" s="135"/>
      <c r="J100" s="172"/>
      <c r="K100" s="172"/>
      <c r="L100" s="172"/>
      <c r="M100" s="172"/>
      <c r="N100" s="172"/>
      <c r="O100" s="172"/>
      <c r="P100" s="172"/>
      <c r="Q100" s="172"/>
      <c r="R100" s="172"/>
      <c r="S100" s="172"/>
      <c r="T100" s="172"/>
      <c r="U100" s="172"/>
      <c r="V100" s="172"/>
      <c r="W100" s="172"/>
      <c r="X100" s="172"/>
      <c r="Y100" s="172"/>
      <c r="Z100" s="172"/>
      <c r="AA100" s="172"/>
      <c r="AB100" s="172"/>
    </row>
    <row r="101" spans="1:28" ht="15.75" hidden="1" customHeight="1">
      <c r="A101" s="17"/>
      <c r="B101" s="17"/>
      <c r="C101" s="132"/>
      <c r="D101" s="132"/>
      <c r="E101" s="133"/>
      <c r="F101" s="132"/>
      <c r="G101" s="134"/>
      <c r="H101" s="134"/>
      <c r="I101" s="135"/>
      <c r="J101" s="172"/>
      <c r="K101" s="172"/>
      <c r="L101" s="172"/>
      <c r="M101" s="172"/>
      <c r="N101" s="172"/>
      <c r="O101" s="172"/>
      <c r="P101" s="172"/>
      <c r="Q101" s="172"/>
      <c r="R101" s="172"/>
      <c r="S101" s="172"/>
      <c r="T101" s="172"/>
      <c r="U101" s="172"/>
      <c r="V101" s="172"/>
      <c r="W101" s="172"/>
      <c r="X101" s="172"/>
      <c r="Y101" s="172"/>
      <c r="Z101" s="172"/>
      <c r="AA101" s="172"/>
      <c r="AB101" s="172"/>
    </row>
    <row r="102" spans="1:28" ht="15.75" hidden="1" customHeight="1">
      <c r="A102" s="17"/>
      <c r="B102" s="17"/>
      <c r="C102" s="132"/>
      <c r="D102" s="132"/>
      <c r="E102" s="133"/>
      <c r="F102" s="132"/>
      <c r="G102" s="134"/>
      <c r="H102" s="134"/>
      <c r="I102" s="135"/>
      <c r="J102" s="172"/>
      <c r="K102" s="172"/>
      <c r="L102" s="172"/>
      <c r="M102" s="172"/>
      <c r="N102" s="172"/>
      <c r="O102" s="172"/>
      <c r="P102" s="172"/>
      <c r="Q102" s="172"/>
      <c r="R102" s="172"/>
      <c r="S102" s="172"/>
      <c r="T102" s="172"/>
      <c r="U102" s="172"/>
      <c r="V102" s="172"/>
      <c r="W102" s="172"/>
      <c r="X102" s="172"/>
      <c r="Y102" s="172"/>
      <c r="Z102" s="172"/>
      <c r="AA102" s="172"/>
      <c r="AB102" s="172"/>
    </row>
    <row r="103" spans="1:28" ht="15.75" hidden="1" customHeight="1">
      <c r="A103" s="17"/>
      <c r="B103" s="17"/>
      <c r="C103" s="132"/>
      <c r="D103" s="132"/>
      <c r="E103" s="133"/>
      <c r="F103" s="132"/>
      <c r="G103" s="134"/>
      <c r="H103" s="134"/>
      <c r="I103" s="135"/>
      <c r="J103" s="172"/>
      <c r="K103" s="172"/>
      <c r="L103" s="172"/>
      <c r="M103" s="172"/>
      <c r="N103" s="172"/>
      <c r="O103" s="172"/>
      <c r="P103" s="172"/>
      <c r="Q103" s="172"/>
      <c r="R103" s="172"/>
      <c r="S103" s="172"/>
      <c r="T103" s="172"/>
      <c r="U103" s="172"/>
      <c r="V103" s="172"/>
      <c r="W103" s="172"/>
      <c r="X103" s="172"/>
      <c r="Y103" s="172"/>
      <c r="Z103" s="172"/>
      <c r="AA103" s="172"/>
      <c r="AB103" s="172"/>
    </row>
    <row r="104" spans="1:28" ht="15.75" hidden="1" customHeight="1">
      <c r="A104" s="17"/>
      <c r="B104" s="17"/>
      <c r="C104" s="132"/>
      <c r="D104" s="132"/>
      <c r="E104" s="133"/>
      <c r="F104" s="132"/>
      <c r="G104" s="134"/>
      <c r="H104" s="134"/>
      <c r="I104" s="135"/>
      <c r="J104" s="172"/>
      <c r="K104" s="172"/>
      <c r="L104" s="172"/>
      <c r="M104" s="172"/>
      <c r="N104" s="172"/>
      <c r="O104" s="172"/>
      <c r="P104" s="172"/>
      <c r="Q104" s="172"/>
      <c r="R104" s="172"/>
      <c r="S104" s="172"/>
      <c r="T104" s="172"/>
      <c r="U104" s="172"/>
      <c r="V104" s="172"/>
      <c r="W104" s="172"/>
      <c r="X104" s="172"/>
      <c r="Y104" s="172"/>
      <c r="Z104" s="172"/>
      <c r="AA104" s="172"/>
      <c r="AB104" s="172"/>
    </row>
    <row r="105" spans="1:28" ht="15.75" hidden="1" customHeight="1">
      <c r="A105" s="17"/>
      <c r="B105" s="17"/>
      <c r="C105" s="132"/>
      <c r="D105" s="132"/>
      <c r="E105" s="133"/>
      <c r="F105" s="132"/>
      <c r="G105" s="134"/>
      <c r="H105" s="134"/>
      <c r="I105" s="135"/>
      <c r="J105" s="172"/>
      <c r="K105" s="172"/>
      <c r="L105" s="172"/>
      <c r="M105" s="172"/>
      <c r="N105" s="172"/>
      <c r="O105" s="172"/>
      <c r="P105" s="172"/>
      <c r="Q105" s="172"/>
      <c r="R105" s="172"/>
      <c r="S105" s="172"/>
      <c r="T105" s="172"/>
      <c r="U105" s="172"/>
      <c r="V105" s="172"/>
      <c r="W105" s="172"/>
      <c r="X105" s="172"/>
      <c r="Y105" s="172"/>
      <c r="Z105" s="172"/>
      <c r="AA105" s="172"/>
      <c r="AB105" s="172"/>
    </row>
    <row r="106" spans="1:28" ht="15.75" hidden="1" customHeight="1">
      <c r="A106" s="17"/>
      <c r="B106" s="17"/>
      <c r="C106" s="132"/>
      <c r="D106" s="132"/>
      <c r="E106" s="133"/>
      <c r="F106" s="132"/>
      <c r="G106" s="134"/>
      <c r="H106" s="134"/>
      <c r="I106" s="135"/>
      <c r="J106" s="172"/>
      <c r="K106" s="172"/>
      <c r="L106" s="172"/>
      <c r="M106" s="172"/>
      <c r="N106" s="172"/>
      <c r="O106" s="172"/>
      <c r="P106" s="172"/>
      <c r="Q106" s="172"/>
      <c r="R106" s="172"/>
      <c r="S106" s="172"/>
      <c r="T106" s="172"/>
      <c r="U106" s="172"/>
      <c r="V106" s="172"/>
      <c r="W106" s="172"/>
      <c r="X106" s="172"/>
      <c r="Y106" s="172"/>
      <c r="Z106" s="172"/>
      <c r="AA106" s="172"/>
      <c r="AB106" s="172"/>
    </row>
    <row r="107" spans="1:28" ht="15.75" hidden="1" customHeight="1">
      <c r="A107" s="17"/>
      <c r="B107" s="17"/>
      <c r="C107" s="132"/>
      <c r="D107" s="132"/>
      <c r="E107" s="133"/>
      <c r="F107" s="132"/>
      <c r="G107" s="134"/>
      <c r="H107" s="134"/>
      <c r="I107" s="135"/>
      <c r="J107" s="172"/>
      <c r="K107" s="172"/>
      <c r="L107" s="172"/>
      <c r="M107" s="172"/>
      <c r="N107" s="172"/>
      <c r="O107" s="172"/>
      <c r="P107" s="172"/>
      <c r="Q107" s="172"/>
      <c r="R107" s="172"/>
      <c r="S107" s="172"/>
      <c r="T107" s="172"/>
      <c r="U107" s="172"/>
      <c r="V107" s="172"/>
      <c r="W107" s="172"/>
      <c r="X107" s="172"/>
      <c r="Y107" s="172"/>
      <c r="Z107" s="172"/>
      <c r="AA107" s="172"/>
      <c r="AB107" s="172"/>
    </row>
    <row r="108" spans="1:28" ht="15.75" hidden="1" customHeight="1">
      <c r="A108" s="17"/>
      <c r="B108" s="17"/>
      <c r="C108" s="132"/>
      <c r="D108" s="132"/>
      <c r="E108" s="133"/>
      <c r="F108" s="132"/>
      <c r="G108" s="134"/>
      <c r="H108" s="134"/>
      <c r="I108" s="135"/>
      <c r="J108" s="172"/>
      <c r="K108" s="172"/>
      <c r="L108" s="172"/>
      <c r="M108" s="172"/>
      <c r="N108" s="172"/>
      <c r="O108" s="172"/>
      <c r="P108" s="172"/>
      <c r="Q108" s="172"/>
      <c r="R108" s="172"/>
      <c r="S108" s="172"/>
      <c r="T108" s="172"/>
      <c r="U108" s="172"/>
      <c r="V108" s="172"/>
      <c r="W108" s="172"/>
      <c r="X108" s="172"/>
      <c r="Y108" s="172"/>
      <c r="Z108" s="172"/>
      <c r="AA108" s="172"/>
      <c r="AB108" s="172"/>
    </row>
    <row r="109" spans="1:28" ht="15.75" hidden="1" customHeight="1">
      <c r="A109" s="17"/>
      <c r="B109" s="17"/>
      <c r="C109" s="132"/>
      <c r="D109" s="132"/>
      <c r="E109" s="133"/>
      <c r="F109" s="132"/>
      <c r="G109" s="134"/>
      <c r="H109" s="134"/>
      <c r="I109" s="135"/>
      <c r="J109" s="172"/>
      <c r="K109" s="172"/>
      <c r="L109" s="172"/>
      <c r="M109" s="172"/>
      <c r="N109" s="172"/>
      <c r="O109" s="172"/>
      <c r="P109" s="172"/>
      <c r="Q109" s="172"/>
      <c r="R109" s="172"/>
      <c r="S109" s="172"/>
      <c r="T109" s="172"/>
      <c r="U109" s="172"/>
      <c r="V109" s="172"/>
      <c r="W109" s="172"/>
      <c r="X109" s="172"/>
      <c r="Y109" s="172"/>
      <c r="Z109" s="172"/>
      <c r="AA109" s="172"/>
      <c r="AB109" s="172"/>
    </row>
    <row r="110" spans="1:28" ht="15.75" hidden="1" customHeight="1">
      <c r="A110" s="17"/>
      <c r="B110" s="17"/>
      <c r="C110" s="132"/>
      <c r="D110" s="132"/>
      <c r="E110" s="133"/>
      <c r="F110" s="132"/>
      <c r="G110" s="134"/>
      <c r="H110" s="134"/>
      <c r="I110" s="135"/>
      <c r="J110" s="172"/>
      <c r="K110" s="172"/>
      <c r="L110" s="172"/>
      <c r="M110" s="172"/>
      <c r="N110" s="172"/>
      <c r="O110" s="172"/>
      <c r="P110" s="172"/>
      <c r="Q110" s="172"/>
      <c r="R110" s="172"/>
      <c r="S110" s="172"/>
      <c r="T110" s="172"/>
      <c r="U110" s="172"/>
      <c r="V110" s="172"/>
      <c r="W110" s="172"/>
      <c r="X110" s="172"/>
      <c r="Y110" s="172"/>
      <c r="Z110" s="172"/>
      <c r="AA110" s="172"/>
      <c r="AB110" s="172"/>
    </row>
    <row r="111" spans="1:28" ht="15.75" hidden="1" customHeight="1">
      <c r="A111" s="17"/>
      <c r="B111" s="17"/>
      <c r="C111" s="132"/>
      <c r="D111" s="132"/>
      <c r="E111" s="133"/>
      <c r="F111" s="132"/>
      <c r="G111" s="134"/>
      <c r="H111" s="134"/>
      <c r="I111" s="135"/>
      <c r="J111" s="172"/>
      <c r="K111" s="172"/>
      <c r="L111" s="172"/>
      <c r="M111" s="172"/>
      <c r="N111" s="172"/>
      <c r="O111" s="172"/>
      <c r="P111" s="172"/>
      <c r="Q111" s="172"/>
      <c r="R111" s="172"/>
      <c r="S111" s="172"/>
      <c r="T111" s="172"/>
      <c r="U111" s="172"/>
      <c r="V111" s="172"/>
      <c r="W111" s="172"/>
      <c r="X111" s="172"/>
      <c r="Y111" s="172"/>
      <c r="Z111" s="172"/>
      <c r="AA111" s="172"/>
      <c r="AB111" s="172"/>
    </row>
    <row r="112" spans="1:28" ht="15.75" hidden="1" customHeight="1">
      <c r="A112" s="17"/>
      <c r="B112" s="17"/>
      <c r="C112" s="132"/>
      <c r="D112" s="132"/>
      <c r="E112" s="133"/>
      <c r="F112" s="132"/>
      <c r="G112" s="134"/>
      <c r="H112" s="134"/>
      <c r="I112" s="135"/>
      <c r="J112" s="172"/>
      <c r="K112" s="172"/>
      <c r="L112" s="172"/>
      <c r="M112" s="172"/>
      <c r="N112" s="172"/>
      <c r="O112" s="172"/>
      <c r="P112" s="172"/>
      <c r="Q112" s="172"/>
      <c r="R112" s="172"/>
      <c r="S112" s="172"/>
      <c r="T112" s="172"/>
      <c r="U112" s="172"/>
      <c r="V112" s="172"/>
      <c r="W112" s="172"/>
      <c r="X112" s="172"/>
      <c r="Y112" s="172"/>
      <c r="Z112" s="172"/>
      <c r="AA112" s="172"/>
      <c r="AB112" s="172"/>
    </row>
    <row r="113" spans="1:28" ht="15.75" hidden="1" customHeight="1">
      <c r="A113" s="17"/>
      <c r="B113" s="17"/>
      <c r="C113" s="132"/>
      <c r="D113" s="132"/>
      <c r="E113" s="133"/>
      <c r="F113" s="132"/>
      <c r="G113" s="134"/>
      <c r="H113" s="134"/>
      <c r="I113" s="135"/>
      <c r="J113" s="172"/>
      <c r="K113" s="172"/>
      <c r="L113" s="172"/>
      <c r="M113" s="172"/>
      <c r="N113" s="172"/>
      <c r="O113" s="172"/>
      <c r="P113" s="172"/>
      <c r="Q113" s="172"/>
      <c r="R113" s="172"/>
      <c r="S113" s="172"/>
      <c r="T113" s="172"/>
      <c r="U113" s="172"/>
      <c r="V113" s="172"/>
      <c r="W113" s="172"/>
      <c r="X113" s="172"/>
      <c r="Y113" s="172"/>
      <c r="Z113" s="172"/>
      <c r="AA113" s="172"/>
      <c r="AB113" s="172"/>
    </row>
    <row r="114" spans="1:28" ht="15.75" hidden="1" customHeight="1">
      <c r="A114" s="17"/>
      <c r="B114" s="17"/>
      <c r="C114" s="132"/>
      <c r="D114" s="132"/>
      <c r="E114" s="133"/>
      <c r="F114" s="132"/>
      <c r="G114" s="134"/>
      <c r="H114" s="134"/>
      <c r="I114" s="135"/>
      <c r="J114" s="172"/>
      <c r="K114" s="172"/>
      <c r="L114" s="172"/>
      <c r="M114" s="172"/>
      <c r="N114" s="172"/>
      <c r="O114" s="172"/>
      <c r="P114" s="172"/>
      <c r="Q114" s="172"/>
      <c r="R114" s="172"/>
      <c r="S114" s="172"/>
      <c r="T114" s="172"/>
      <c r="U114" s="172"/>
      <c r="V114" s="172"/>
      <c r="W114" s="172"/>
      <c r="X114" s="172"/>
      <c r="Y114" s="172"/>
      <c r="Z114" s="172"/>
      <c r="AA114" s="172"/>
      <c r="AB114" s="172"/>
    </row>
    <row r="115" spans="1:28" ht="15.75" hidden="1" customHeight="1">
      <c r="A115" s="17"/>
      <c r="B115" s="17"/>
      <c r="C115" s="132"/>
      <c r="D115" s="132"/>
      <c r="E115" s="133"/>
      <c r="F115" s="132"/>
      <c r="G115" s="134"/>
      <c r="H115" s="134"/>
      <c r="I115" s="135"/>
      <c r="J115" s="172"/>
      <c r="K115" s="172"/>
      <c r="L115" s="172"/>
      <c r="M115" s="172"/>
      <c r="N115" s="172"/>
      <c r="O115" s="172"/>
      <c r="P115" s="172"/>
      <c r="Q115" s="172"/>
      <c r="R115" s="172"/>
      <c r="S115" s="172"/>
      <c r="T115" s="172"/>
      <c r="U115" s="172"/>
      <c r="V115" s="172"/>
      <c r="W115" s="172"/>
      <c r="X115" s="172"/>
      <c r="Y115" s="172"/>
      <c r="Z115" s="172"/>
      <c r="AA115" s="172"/>
      <c r="AB115" s="172"/>
    </row>
    <row r="116" spans="1:28" ht="15.75" hidden="1" customHeight="1">
      <c r="A116" s="17"/>
      <c r="B116" s="17"/>
      <c r="C116" s="132"/>
      <c r="D116" s="132"/>
      <c r="E116" s="133"/>
      <c r="F116" s="132"/>
      <c r="G116" s="134"/>
      <c r="H116" s="134"/>
      <c r="I116" s="135"/>
      <c r="J116" s="172"/>
      <c r="K116" s="172"/>
      <c r="L116" s="172"/>
      <c r="M116" s="172"/>
      <c r="N116" s="172"/>
      <c r="O116" s="172"/>
      <c r="P116" s="172"/>
      <c r="Q116" s="172"/>
      <c r="R116" s="172"/>
      <c r="S116" s="172"/>
      <c r="T116" s="172"/>
      <c r="U116" s="172"/>
      <c r="V116" s="172"/>
      <c r="W116" s="172"/>
      <c r="X116" s="172"/>
      <c r="Y116" s="172"/>
      <c r="Z116" s="172"/>
      <c r="AA116" s="172"/>
      <c r="AB116" s="172"/>
    </row>
    <row r="117" spans="1:28" ht="15.75" hidden="1" customHeight="1">
      <c r="A117" s="17"/>
      <c r="B117" s="17"/>
      <c r="C117" s="132"/>
      <c r="D117" s="132"/>
      <c r="E117" s="133"/>
      <c r="F117" s="132"/>
      <c r="G117" s="134"/>
      <c r="H117" s="134"/>
      <c r="I117" s="135"/>
      <c r="J117" s="172"/>
      <c r="K117" s="172"/>
      <c r="L117" s="172"/>
      <c r="M117" s="172"/>
      <c r="N117" s="172"/>
      <c r="O117" s="172"/>
      <c r="P117" s="172"/>
      <c r="Q117" s="172"/>
      <c r="R117" s="172"/>
      <c r="S117" s="172"/>
      <c r="T117" s="172"/>
      <c r="U117" s="172"/>
      <c r="V117" s="172"/>
      <c r="W117" s="172"/>
      <c r="X117" s="172"/>
      <c r="Y117" s="172"/>
      <c r="Z117" s="172"/>
      <c r="AA117" s="172"/>
      <c r="AB117" s="172"/>
    </row>
    <row r="118" spans="1:28" ht="15.75" hidden="1" customHeight="1">
      <c r="A118" s="17"/>
      <c r="B118" s="17"/>
      <c r="C118" s="132"/>
      <c r="D118" s="132"/>
      <c r="E118" s="133"/>
      <c r="F118" s="132"/>
      <c r="G118" s="134"/>
      <c r="H118" s="134"/>
      <c r="I118" s="135"/>
      <c r="J118" s="172"/>
      <c r="K118" s="172"/>
      <c r="L118" s="172"/>
      <c r="M118" s="172"/>
      <c r="N118" s="172"/>
      <c r="O118" s="172"/>
      <c r="P118" s="172"/>
      <c r="Q118" s="172"/>
      <c r="R118" s="172"/>
      <c r="S118" s="172"/>
      <c r="T118" s="172"/>
      <c r="U118" s="172"/>
      <c r="V118" s="172"/>
      <c r="W118" s="172"/>
      <c r="X118" s="172"/>
      <c r="Y118" s="172"/>
      <c r="Z118" s="172"/>
      <c r="AA118" s="172"/>
      <c r="AB118" s="172"/>
    </row>
    <row r="119" spans="1:28" ht="15.75" hidden="1" customHeight="1">
      <c r="A119" s="17"/>
      <c r="B119" s="17"/>
      <c r="C119" s="132"/>
      <c r="D119" s="132"/>
      <c r="E119" s="133"/>
      <c r="F119" s="132"/>
      <c r="G119" s="134"/>
      <c r="H119" s="134"/>
      <c r="I119" s="135"/>
      <c r="J119" s="172"/>
      <c r="K119" s="172"/>
      <c r="L119" s="172"/>
      <c r="M119" s="172"/>
      <c r="N119" s="172"/>
      <c r="O119" s="172"/>
      <c r="P119" s="172"/>
      <c r="Q119" s="172"/>
      <c r="R119" s="172"/>
      <c r="S119" s="172"/>
      <c r="T119" s="172"/>
      <c r="U119" s="172"/>
      <c r="V119" s="172"/>
      <c r="W119" s="172"/>
      <c r="X119" s="172"/>
      <c r="Y119" s="172"/>
      <c r="Z119" s="172"/>
      <c r="AA119" s="172"/>
      <c r="AB119" s="172"/>
    </row>
    <row r="120" spans="1:28" ht="15.75" hidden="1" customHeight="1">
      <c r="A120" s="17"/>
      <c r="B120" s="17"/>
      <c r="C120" s="132"/>
      <c r="D120" s="132"/>
      <c r="E120" s="133"/>
      <c r="F120" s="132"/>
      <c r="G120" s="134"/>
      <c r="H120" s="134"/>
      <c r="I120" s="135"/>
      <c r="J120" s="172"/>
      <c r="K120" s="172"/>
      <c r="L120" s="172"/>
      <c r="M120" s="172"/>
      <c r="N120" s="172"/>
      <c r="O120" s="172"/>
      <c r="P120" s="172"/>
      <c r="Q120" s="172"/>
      <c r="R120" s="172"/>
      <c r="S120" s="172"/>
      <c r="T120" s="172"/>
      <c r="U120" s="172"/>
      <c r="V120" s="172"/>
      <c r="W120" s="172"/>
      <c r="X120" s="172"/>
      <c r="Y120" s="172"/>
      <c r="Z120" s="172"/>
      <c r="AA120" s="172"/>
      <c r="AB120" s="172"/>
    </row>
    <row r="121" spans="1:28" ht="15.75" hidden="1" customHeight="1">
      <c r="A121" s="17"/>
      <c r="B121" s="17"/>
      <c r="C121" s="132"/>
      <c r="D121" s="132"/>
      <c r="E121" s="133"/>
      <c r="F121" s="132"/>
      <c r="G121" s="134"/>
      <c r="H121" s="134"/>
      <c r="I121" s="135"/>
      <c r="J121" s="172"/>
      <c r="K121" s="172"/>
      <c r="L121" s="172"/>
      <c r="M121" s="172"/>
      <c r="N121" s="172"/>
      <c r="O121" s="172"/>
      <c r="P121" s="172"/>
      <c r="Q121" s="172"/>
      <c r="R121" s="172"/>
      <c r="S121" s="172"/>
      <c r="T121" s="172"/>
      <c r="U121" s="172"/>
      <c r="V121" s="172"/>
      <c r="W121" s="172"/>
      <c r="X121" s="172"/>
      <c r="Y121" s="172"/>
      <c r="Z121" s="172"/>
      <c r="AA121" s="172"/>
      <c r="AB121" s="172"/>
    </row>
    <row r="122" spans="1:28" ht="15.75" hidden="1" customHeight="1">
      <c r="A122" s="17"/>
      <c r="B122" s="17"/>
      <c r="C122" s="132"/>
      <c r="D122" s="132"/>
      <c r="E122" s="133"/>
      <c r="F122" s="132"/>
      <c r="G122" s="134"/>
      <c r="H122" s="134"/>
      <c r="I122" s="135"/>
      <c r="J122" s="172"/>
      <c r="K122" s="172"/>
      <c r="L122" s="172"/>
      <c r="M122" s="172"/>
      <c r="N122" s="172"/>
      <c r="O122" s="172"/>
      <c r="P122" s="172"/>
      <c r="Q122" s="172"/>
      <c r="R122" s="172"/>
      <c r="S122" s="172"/>
      <c r="T122" s="172"/>
      <c r="U122" s="172"/>
      <c r="V122" s="172"/>
      <c r="W122" s="172"/>
      <c r="X122" s="172"/>
      <c r="Y122" s="172"/>
      <c r="Z122" s="172"/>
      <c r="AA122" s="172"/>
      <c r="AB122" s="172"/>
    </row>
    <row r="123" spans="1:28" ht="15.75" hidden="1" customHeight="1">
      <c r="A123" s="17"/>
      <c r="B123" s="17"/>
      <c r="C123" s="132"/>
      <c r="D123" s="132"/>
      <c r="E123" s="133"/>
      <c r="F123" s="132"/>
      <c r="G123" s="134"/>
      <c r="H123" s="134"/>
      <c r="I123" s="135"/>
      <c r="J123" s="172"/>
      <c r="K123" s="172"/>
      <c r="L123" s="172"/>
      <c r="M123" s="172"/>
      <c r="N123" s="172"/>
      <c r="O123" s="172"/>
      <c r="P123" s="172"/>
      <c r="Q123" s="172"/>
      <c r="R123" s="172"/>
      <c r="S123" s="172"/>
      <c r="T123" s="172"/>
      <c r="U123" s="172"/>
      <c r="V123" s="172"/>
      <c r="W123" s="172"/>
      <c r="X123" s="172"/>
      <c r="Y123" s="172"/>
      <c r="Z123" s="172"/>
      <c r="AA123" s="172"/>
      <c r="AB123" s="172"/>
    </row>
    <row r="124" spans="1:28" ht="15.75" hidden="1" customHeight="1">
      <c r="A124" s="17"/>
      <c r="B124" s="17"/>
      <c r="C124" s="132"/>
      <c r="D124" s="132"/>
      <c r="E124" s="133"/>
      <c r="F124" s="132"/>
      <c r="G124" s="134"/>
      <c r="H124" s="134"/>
      <c r="I124" s="135"/>
      <c r="J124" s="172"/>
      <c r="K124" s="172"/>
      <c r="L124" s="172"/>
      <c r="M124" s="172"/>
      <c r="N124" s="172"/>
      <c r="O124" s="172"/>
      <c r="P124" s="172"/>
      <c r="Q124" s="172"/>
      <c r="R124" s="172"/>
      <c r="S124" s="172"/>
      <c r="T124" s="172"/>
      <c r="U124" s="172"/>
      <c r="V124" s="172"/>
      <c r="W124" s="172"/>
      <c r="X124" s="172"/>
      <c r="Y124" s="172"/>
      <c r="Z124" s="172"/>
      <c r="AA124" s="172"/>
      <c r="AB124" s="172"/>
    </row>
    <row r="125" spans="1:28" ht="15.75" hidden="1" customHeight="1">
      <c r="A125" s="17"/>
      <c r="B125" s="17"/>
      <c r="C125" s="132"/>
      <c r="D125" s="132"/>
      <c r="E125" s="133"/>
      <c r="F125" s="132"/>
      <c r="G125" s="134"/>
      <c r="H125" s="134"/>
      <c r="I125" s="135"/>
      <c r="J125" s="172"/>
      <c r="K125" s="172"/>
      <c r="L125" s="172"/>
      <c r="M125" s="172"/>
      <c r="N125" s="172"/>
      <c r="O125" s="172"/>
      <c r="P125" s="172"/>
      <c r="Q125" s="172"/>
      <c r="R125" s="172"/>
      <c r="S125" s="172"/>
      <c r="T125" s="172"/>
      <c r="U125" s="172"/>
      <c r="V125" s="172"/>
      <c r="W125" s="172"/>
      <c r="X125" s="172"/>
      <c r="Y125" s="172"/>
      <c r="Z125" s="172"/>
      <c r="AA125" s="172"/>
      <c r="AB125" s="172"/>
    </row>
    <row r="126" spans="1:28" ht="15.75" hidden="1" customHeight="1">
      <c r="A126" s="17"/>
      <c r="B126" s="17"/>
      <c r="C126" s="132"/>
      <c r="D126" s="132"/>
      <c r="E126" s="133"/>
      <c r="F126" s="132"/>
      <c r="G126" s="134"/>
      <c r="H126" s="134"/>
      <c r="I126" s="135"/>
      <c r="J126" s="172"/>
      <c r="K126" s="172"/>
      <c r="L126" s="172"/>
      <c r="M126" s="172"/>
      <c r="N126" s="172"/>
      <c r="O126" s="172"/>
      <c r="P126" s="172"/>
      <c r="Q126" s="172"/>
      <c r="R126" s="172"/>
      <c r="S126" s="172"/>
      <c r="T126" s="172"/>
      <c r="U126" s="172"/>
      <c r="V126" s="172"/>
      <c r="W126" s="172"/>
      <c r="X126" s="172"/>
      <c r="Y126" s="172"/>
      <c r="Z126" s="172"/>
      <c r="AA126" s="172"/>
      <c r="AB126" s="172"/>
    </row>
    <row r="127" spans="1:28" ht="15.75" hidden="1" customHeight="1">
      <c r="A127" s="17"/>
      <c r="B127" s="17"/>
      <c r="C127" s="132"/>
      <c r="D127" s="132"/>
      <c r="E127" s="133"/>
      <c r="F127" s="132"/>
      <c r="G127" s="134"/>
      <c r="H127" s="134"/>
      <c r="I127" s="135"/>
      <c r="J127" s="172"/>
      <c r="K127" s="172"/>
      <c r="L127" s="172"/>
      <c r="M127" s="172"/>
      <c r="N127" s="172"/>
      <c r="O127" s="172"/>
      <c r="P127" s="172"/>
      <c r="Q127" s="172"/>
      <c r="R127" s="172"/>
      <c r="S127" s="172"/>
      <c r="T127" s="172"/>
      <c r="U127" s="172"/>
      <c r="V127" s="172"/>
      <c r="W127" s="172"/>
      <c r="X127" s="172"/>
      <c r="Y127" s="172"/>
      <c r="Z127" s="172"/>
      <c r="AA127" s="172"/>
      <c r="AB127" s="172"/>
    </row>
    <row r="128" spans="1:28" ht="15.75" hidden="1" customHeight="1">
      <c r="A128" s="17"/>
      <c r="B128" s="17"/>
      <c r="C128" s="132"/>
      <c r="D128" s="132"/>
      <c r="E128" s="133"/>
      <c r="F128" s="132"/>
      <c r="G128" s="134"/>
      <c r="H128" s="134"/>
      <c r="I128" s="135"/>
      <c r="J128" s="172"/>
      <c r="K128" s="172"/>
      <c r="L128" s="172"/>
      <c r="M128" s="172"/>
      <c r="N128" s="172"/>
      <c r="O128" s="172"/>
      <c r="P128" s="172"/>
      <c r="Q128" s="172"/>
      <c r="R128" s="172"/>
      <c r="S128" s="172"/>
      <c r="T128" s="172"/>
      <c r="U128" s="172"/>
      <c r="V128" s="172"/>
      <c r="W128" s="172"/>
      <c r="X128" s="172"/>
      <c r="Y128" s="172"/>
      <c r="Z128" s="172"/>
      <c r="AA128" s="172"/>
      <c r="AB128" s="172"/>
    </row>
    <row r="129" spans="1:28" ht="15.75" hidden="1" customHeight="1">
      <c r="A129" s="17"/>
      <c r="B129" s="17"/>
      <c r="C129" s="132"/>
      <c r="D129" s="132"/>
      <c r="E129" s="133"/>
      <c r="F129" s="132"/>
      <c r="G129" s="134"/>
      <c r="H129" s="134"/>
      <c r="I129" s="135"/>
      <c r="J129" s="172"/>
      <c r="K129" s="172"/>
      <c r="L129" s="172"/>
      <c r="M129" s="172"/>
      <c r="N129" s="172"/>
      <c r="O129" s="172"/>
      <c r="P129" s="172"/>
      <c r="Q129" s="172"/>
      <c r="R129" s="172"/>
      <c r="S129" s="172"/>
      <c r="T129" s="172"/>
      <c r="U129" s="172"/>
      <c r="V129" s="172"/>
      <c r="W129" s="172"/>
      <c r="X129" s="172"/>
      <c r="Y129" s="172"/>
      <c r="Z129" s="172"/>
      <c r="AA129" s="172"/>
      <c r="AB129" s="172"/>
    </row>
    <row r="130" spans="1:28" ht="15.75" hidden="1" customHeight="1">
      <c r="A130" s="17"/>
      <c r="B130" s="17"/>
      <c r="C130" s="132"/>
      <c r="D130" s="132"/>
      <c r="E130" s="133"/>
      <c r="F130" s="132"/>
      <c r="G130" s="134"/>
      <c r="H130" s="134"/>
      <c r="I130" s="135"/>
      <c r="J130" s="172"/>
      <c r="K130" s="172"/>
      <c r="L130" s="172"/>
      <c r="M130" s="172"/>
      <c r="N130" s="172"/>
      <c r="O130" s="172"/>
      <c r="P130" s="172"/>
      <c r="Q130" s="172"/>
      <c r="R130" s="172"/>
      <c r="S130" s="172"/>
      <c r="T130" s="172"/>
      <c r="U130" s="172"/>
      <c r="V130" s="172"/>
      <c r="W130" s="172"/>
      <c r="X130" s="172"/>
      <c r="Y130" s="172"/>
      <c r="Z130" s="172"/>
      <c r="AA130" s="172"/>
      <c r="AB130" s="172"/>
    </row>
    <row r="131" spans="1:28" ht="15.75" hidden="1" customHeight="1">
      <c r="A131" s="17"/>
      <c r="B131" s="17"/>
      <c r="C131" s="132"/>
      <c r="D131" s="132"/>
      <c r="E131" s="133"/>
      <c r="F131" s="132"/>
      <c r="G131" s="134"/>
      <c r="H131" s="134"/>
      <c r="I131" s="135"/>
      <c r="J131" s="172"/>
      <c r="K131" s="172"/>
      <c r="L131" s="172"/>
      <c r="M131" s="172"/>
      <c r="N131" s="172"/>
      <c r="O131" s="172"/>
      <c r="P131" s="172"/>
      <c r="Q131" s="172"/>
      <c r="R131" s="172"/>
      <c r="S131" s="172"/>
      <c r="T131" s="172"/>
      <c r="U131" s="172"/>
      <c r="V131" s="172"/>
      <c r="W131" s="172"/>
      <c r="X131" s="172"/>
      <c r="Y131" s="172"/>
      <c r="Z131" s="172"/>
      <c r="AA131" s="172"/>
      <c r="AB131" s="172"/>
    </row>
    <row r="132" spans="1:28" ht="15.75" hidden="1" customHeight="1">
      <c r="A132" s="17"/>
      <c r="B132" s="17"/>
      <c r="C132" s="132"/>
      <c r="D132" s="132"/>
      <c r="E132" s="133"/>
      <c r="F132" s="132"/>
      <c r="G132" s="134"/>
      <c r="H132" s="134"/>
      <c r="I132" s="135"/>
      <c r="J132" s="172"/>
      <c r="K132" s="172"/>
      <c r="L132" s="172"/>
      <c r="M132" s="172"/>
      <c r="N132" s="172"/>
      <c r="O132" s="172"/>
      <c r="P132" s="172"/>
      <c r="Q132" s="172"/>
      <c r="R132" s="172"/>
      <c r="S132" s="172"/>
      <c r="T132" s="172"/>
      <c r="U132" s="172"/>
      <c r="V132" s="172"/>
      <c r="W132" s="172"/>
      <c r="X132" s="172"/>
      <c r="Y132" s="172"/>
      <c r="Z132" s="172"/>
      <c r="AA132" s="172"/>
      <c r="AB132" s="172"/>
    </row>
    <row r="133" spans="1:28" ht="15.75" hidden="1" customHeight="1">
      <c r="A133" s="17"/>
      <c r="B133" s="17"/>
      <c r="C133" s="132"/>
      <c r="D133" s="132"/>
      <c r="E133" s="133"/>
      <c r="F133" s="132"/>
      <c r="G133" s="134"/>
      <c r="H133" s="134"/>
      <c r="I133" s="135"/>
      <c r="J133" s="172"/>
      <c r="K133" s="172"/>
      <c r="L133" s="172"/>
      <c r="M133" s="172"/>
      <c r="N133" s="172"/>
      <c r="O133" s="172"/>
      <c r="P133" s="172"/>
      <c r="Q133" s="172"/>
      <c r="R133" s="172"/>
      <c r="S133" s="172"/>
      <c r="T133" s="172"/>
      <c r="U133" s="172"/>
      <c r="V133" s="172"/>
      <c r="W133" s="172"/>
      <c r="X133" s="172"/>
      <c r="Y133" s="172"/>
      <c r="Z133" s="172"/>
      <c r="AA133" s="172"/>
      <c r="AB133" s="172"/>
    </row>
    <row r="134" spans="1:28" ht="15.75" hidden="1" customHeight="1">
      <c r="A134" s="17"/>
      <c r="B134" s="17"/>
      <c r="C134" s="132"/>
      <c r="D134" s="132"/>
      <c r="E134" s="133"/>
      <c r="F134" s="132"/>
      <c r="G134" s="134"/>
      <c r="H134" s="134"/>
      <c r="I134" s="135"/>
      <c r="J134" s="172"/>
      <c r="K134" s="172"/>
      <c r="L134" s="172"/>
      <c r="M134" s="172"/>
      <c r="N134" s="172"/>
      <c r="O134" s="172"/>
      <c r="P134" s="172"/>
      <c r="Q134" s="172"/>
      <c r="R134" s="172"/>
      <c r="S134" s="172"/>
      <c r="T134" s="172"/>
      <c r="U134" s="172"/>
      <c r="V134" s="172"/>
      <c r="W134" s="172"/>
      <c r="X134" s="172"/>
      <c r="Y134" s="172"/>
      <c r="Z134" s="172"/>
      <c r="AA134" s="172"/>
      <c r="AB134" s="172"/>
    </row>
    <row r="135" spans="1:28" ht="15.75" hidden="1" customHeight="1">
      <c r="A135" s="17"/>
      <c r="B135" s="17"/>
      <c r="C135" s="132"/>
      <c r="D135" s="132"/>
      <c r="E135" s="133"/>
      <c r="F135" s="132"/>
      <c r="G135" s="134"/>
      <c r="H135" s="134"/>
      <c r="I135" s="135"/>
      <c r="J135" s="172"/>
      <c r="K135" s="172"/>
      <c r="L135" s="172"/>
      <c r="M135" s="172"/>
      <c r="N135" s="172"/>
      <c r="O135" s="172"/>
      <c r="P135" s="172"/>
      <c r="Q135" s="172"/>
      <c r="R135" s="172"/>
      <c r="S135" s="172"/>
      <c r="T135" s="172"/>
      <c r="U135" s="172"/>
      <c r="V135" s="172"/>
      <c r="W135" s="172"/>
      <c r="X135" s="172"/>
      <c r="Y135" s="172"/>
      <c r="Z135" s="172"/>
      <c r="AA135" s="172"/>
      <c r="AB135" s="172"/>
    </row>
    <row r="136" spans="1:28" ht="15.75" hidden="1" customHeight="1">
      <c r="A136" s="17"/>
      <c r="B136" s="17"/>
      <c r="C136" s="132"/>
      <c r="D136" s="132"/>
      <c r="E136" s="133"/>
      <c r="F136" s="132"/>
      <c r="G136" s="134"/>
      <c r="H136" s="134"/>
      <c r="I136" s="135"/>
      <c r="J136" s="172"/>
      <c r="K136" s="172"/>
      <c r="L136" s="172"/>
      <c r="M136" s="172"/>
      <c r="N136" s="172"/>
      <c r="O136" s="172"/>
      <c r="P136" s="172"/>
      <c r="Q136" s="172"/>
      <c r="R136" s="172"/>
      <c r="S136" s="172"/>
      <c r="T136" s="172"/>
      <c r="U136" s="172"/>
      <c r="V136" s="172"/>
      <c r="W136" s="172"/>
      <c r="X136" s="172"/>
      <c r="Y136" s="172"/>
      <c r="Z136" s="172"/>
      <c r="AA136" s="172"/>
      <c r="AB136" s="172"/>
    </row>
    <row r="137" spans="1:28" ht="15.75" hidden="1" customHeight="1">
      <c r="A137" s="17"/>
      <c r="B137" s="17"/>
      <c r="C137" s="132"/>
      <c r="D137" s="132"/>
      <c r="E137" s="133"/>
      <c r="F137" s="132"/>
      <c r="G137" s="134"/>
      <c r="H137" s="134"/>
      <c r="I137" s="135"/>
      <c r="J137" s="172"/>
      <c r="K137" s="172"/>
      <c r="L137" s="172"/>
      <c r="M137" s="172"/>
      <c r="N137" s="172"/>
      <c r="O137" s="172"/>
      <c r="P137" s="172"/>
      <c r="Q137" s="172"/>
      <c r="R137" s="172"/>
      <c r="S137" s="172"/>
      <c r="T137" s="172"/>
      <c r="U137" s="172"/>
      <c r="V137" s="172"/>
      <c r="W137" s="172"/>
      <c r="X137" s="172"/>
      <c r="Y137" s="172"/>
      <c r="Z137" s="172"/>
      <c r="AA137" s="172"/>
      <c r="AB137" s="172"/>
    </row>
    <row r="138" spans="1:28" ht="15.75" hidden="1" customHeight="1">
      <c r="A138" s="17"/>
      <c r="B138" s="17"/>
      <c r="C138" s="132"/>
      <c r="D138" s="132"/>
      <c r="E138" s="133"/>
      <c r="F138" s="132"/>
      <c r="G138" s="134"/>
      <c r="H138" s="134"/>
      <c r="I138" s="135"/>
      <c r="J138" s="172"/>
      <c r="K138" s="172"/>
      <c r="L138" s="172"/>
      <c r="M138" s="172"/>
      <c r="N138" s="172"/>
      <c r="O138" s="172"/>
      <c r="P138" s="172"/>
      <c r="Q138" s="172"/>
      <c r="R138" s="172"/>
      <c r="S138" s="172"/>
      <c r="T138" s="172"/>
      <c r="U138" s="172"/>
      <c r="V138" s="172"/>
      <c r="W138" s="172"/>
      <c r="X138" s="172"/>
      <c r="Y138" s="172"/>
      <c r="Z138" s="172"/>
      <c r="AA138" s="172"/>
      <c r="AB138" s="172"/>
    </row>
    <row r="139" spans="1:28" ht="15.75" hidden="1" customHeight="1">
      <c r="A139" s="17"/>
      <c r="B139" s="17"/>
      <c r="C139" s="132"/>
      <c r="D139" s="132"/>
      <c r="E139" s="133"/>
      <c r="F139" s="132"/>
      <c r="G139" s="134"/>
      <c r="H139" s="134"/>
      <c r="I139" s="135"/>
      <c r="J139" s="172"/>
      <c r="K139" s="172"/>
      <c r="L139" s="172"/>
      <c r="M139" s="172"/>
      <c r="N139" s="172"/>
      <c r="O139" s="172"/>
      <c r="P139" s="172"/>
      <c r="Q139" s="172"/>
      <c r="R139" s="172"/>
      <c r="S139" s="172"/>
      <c r="T139" s="172"/>
      <c r="U139" s="172"/>
      <c r="V139" s="172"/>
      <c r="W139" s="172"/>
      <c r="X139" s="172"/>
      <c r="Y139" s="172"/>
      <c r="Z139" s="172"/>
      <c r="AA139" s="172"/>
      <c r="AB139" s="172"/>
    </row>
    <row r="140" spans="1:28" ht="15.75" hidden="1" customHeight="1">
      <c r="A140" s="17"/>
      <c r="B140" s="17"/>
      <c r="C140" s="132"/>
      <c r="D140" s="132"/>
      <c r="E140" s="133"/>
      <c r="F140" s="132"/>
      <c r="G140" s="134"/>
      <c r="H140" s="134"/>
      <c r="I140" s="135"/>
      <c r="J140" s="172"/>
      <c r="K140" s="172"/>
      <c r="L140" s="172"/>
      <c r="M140" s="172"/>
      <c r="N140" s="172"/>
      <c r="O140" s="172"/>
      <c r="P140" s="172"/>
      <c r="Q140" s="172"/>
      <c r="R140" s="172"/>
      <c r="S140" s="172"/>
      <c r="T140" s="172"/>
      <c r="U140" s="172"/>
      <c r="V140" s="172"/>
      <c r="W140" s="172"/>
      <c r="X140" s="172"/>
      <c r="Y140" s="172"/>
      <c r="Z140" s="172"/>
      <c r="AA140" s="172"/>
      <c r="AB140" s="172"/>
    </row>
    <row r="141" spans="1:28" ht="15.75" hidden="1" customHeight="1">
      <c r="A141" s="17"/>
      <c r="B141" s="17"/>
      <c r="C141" s="132"/>
      <c r="D141" s="132"/>
      <c r="E141" s="133"/>
      <c r="F141" s="132"/>
      <c r="G141" s="134"/>
      <c r="H141" s="134"/>
      <c r="I141" s="135"/>
      <c r="J141" s="172"/>
      <c r="K141" s="172"/>
      <c r="L141" s="172"/>
      <c r="M141" s="172"/>
      <c r="N141" s="172"/>
      <c r="O141" s="172"/>
      <c r="P141" s="172"/>
      <c r="Q141" s="172"/>
      <c r="R141" s="172"/>
      <c r="S141" s="172"/>
      <c r="T141" s="172"/>
      <c r="U141" s="172"/>
      <c r="V141" s="172"/>
      <c r="W141" s="172"/>
      <c r="X141" s="172"/>
      <c r="Y141" s="172"/>
      <c r="Z141" s="172"/>
      <c r="AA141" s="172"/>
      <c r="AB141" s="172"/>
    </row>
    <row r="142" spans="1:28" ht="15.75" hidden="1" customHeight="1">
      <c r="A142" s="17"/>
      <c r="B142" s="17"/>
      <c r="C142" s="132"/>
      <c r="D142" s="132"/>
      <c r="E142" s="133"/>
      <c r="F142" s="132"/>
      <c r="G142" s="134"/>
      <c r="H142" s="134"/>
      <c r="I142" s="135"/>
      <c r="J142" s="172"/>
      <c r="K142" s="172"/>
      <c r="L142" s="172"/>
      <c r="M142" s="172"/>
      <c r="N142" s="172"/>
      <c r="O142" s="172"/>
      <c r="P142" s="172"/>
      <c r="Q142" s="172"/>
      <c r="R142" s="172"/>
      <c r="S142" s="172"/>
      <c r="T142" s="172"/>
      <c r="U142" s="172"/>
      <c r="V142" s="172"/>
      <c r="W142" s="172"/>
      <c r="X142" s="172"/>
      <c r="Y142" s="172"/>
      <c r="Z142" s="172"/>
      <c r="AA142" s="172"/>
      <c r="AB142" s="172"/>
    </row>
    <row r="143" spans="1:28" ht="15.75" hidden="1" customHeight="1">
      <c r="A143" s="17"/>
      <c r="B143" s="17"/>
      <c r="C143" s="132"/>
      <c r="D143" s="132"/>
      <c r="E143" s="133"/>
      <c r="F143" s="132"/>
      <c r="G143" s="134"/>
      <c r="H143" s="134"/>
      <c r="I143" s="135"/>
      <c r="J143" s="172"/>
      <c r="K143" s="172"/>
      <c r="L143" s="172"/>
      <c r="M143" s="172"/>
      <c r="N143" s="172"/>
      <c r="O143" s="172"/>
      <c r="P143" s="172"/>
      <c r="Q143" s="172"/>
      <c r="R143" s="172"/>
      <c r="S143" s="172"/>
      <c r="T143" s="172"/>
      <c r="U143" s="172"/>
      <c r="V143" s="172"/>
      <c r="W143" s="172"/>
      <c r="X143" s="172"/>
      <c r="Y143" s="172"/>
      <c r="Z143" s="172"/>
      <c r="AA143" s="172"/>
      <c r="AB143" s="172"/>
    </row>
    <row r="144" spans="1:28" ht="15.75" hidden="1" customHeight="1">
      <c r="A144" s="17"/>
      <c r="B144" s="17"/>
      <c r="C144" s="132"/>
      <c r="D144" s="132"/>
      <c r="E144" s="133"/>
      <c r="F144" s="132"/>
      <c r="G144" s="134"/>
      <c r="H144" s="134"/>
      <c r="I144" s="135"/>
      <c r="J144" s="172"/>
      <c r="K144" s="172"/>
      <c r="L144" s="172"/>
      <c r="M144" s="172"/>
      <c r="N144" s="172"/>
      <c r="O144" s="172"/>
      <c r="P144" s="172"/>
      <c r="Q144" s="172"/>
      <c r="R144" s="172"/>
      <c r="S144" s="172"/>
      <c r="T144" s="172"/>
      <c r="U144" s="172"/>
      <c r="V144" s="172"/>
      <c r="W144" s="172"/>
      <c r="X144" s="172"/>
      <c r="Y144" s="172"/>
      <c r="Z144" s="172"/>
      <c r="AA144" s="172"/>
      <c r="AB144" s="172"/>
    </row>
    <row r="145" spans="1:28" ht="15.75" hidden="1" customHeight="1">
      <c r="A145" s="17"/>
      <c r="B145" s="17"/>
      <c r="C145" s="132"/>
      <c r="D145" s="132"/>
      <c r="E145" s="133"/>
      <c r="F145" s="132"/>
      <c r="G145" s="134"/>
      <c r="H145" s="134"/>
      <c r="I145" s="135"/>
      <c r="J145" s="172"/>
      <c r="K145" s="172"/>
      <c r="L145" s="172"/>
      <c r="M145" s="172"/>
      <c r="N145" s="172"/>
      <c r="O145" s="172"/>
      <c r="P145" s="172"/>
      <c r="Q145" s="172"/>
      <c r="R145" s="172"/>
      <c r="S145" s="172"/>
      <c r="T145" s="172"/>
      <c r="U145" s="172"/>
      <c r="V145" s="172"/>
      <c r="W145" s="172"/>
      <c r="X145" s="172"/>
      <c r="Y145" s="172"/>
      <c r="Z145" s="172"/>
      <c r="AA145" s="172"/>
      <c r="AB145" s="172"/>
    </row>
    <row r="146" spans="1:28" ht="15.75" hidden="1" customHeight="1">
      <c r="A146" s="17"/>
      <c r="B146" s="17"/>
      <c r="C146" s="132"/>
      <c r="D146" s="132"/>
      <c r="E146" s="133"/>
      <c r="F146" s="132"/>
      <c r="G146" s="134"/>
      <c r="H146" s="134"/>
      <c r="I146" s="135"/>
      <c r="J146" s="172"/>
      <c r="K146" s="172"/>
      <c r="L146" s="172"/>
      <c r="M146" s="172"/>
      <c r="N146" s="172"/>
      <c r="O146" s="172"/>
      <c r="P146" s="172"/>
      <c r="Q146" s="172"/>
      <c r="R146" s="172"/>
      <c r="S146" s="172"/>
      <c r="T146" s="172"/>
      <c r="U146" s="172"/>
      <c r="V146" s="172"/>
      <c r="W146" s="172"/>
      <c r="X146" s="172"/>
      <c r="Y146" s="172"/>
      <c r="Z146" s="172"/>
      <c r="AA146" s="172"/>
      <c r="AB146" s="172"/>
    </row>
    <row r="147" spans="1:28" ht="15.75" hidden="1" customHeight="1">
      <c r="A147" s="17"/>
      <c r="B147" s="17"/>
      <c r="C147" s="132"/>
      <c r="D147" s="132"/>
      <c r="E147" s="133"/>
      <c r="F147" s="132"/>
      <c r="G147" s="134"/>
      <c r="H147" s="134"/>
      <c r="I147" s="135"/>
      <c r="J147" s="172"/>
      <c r="K147" s="172"/>
      <c r="L147" s="172"/>
      <c r="M147" s="172"/>
      <c r="N147" s="172"/>
      <c r="O147" s="172"/>
      <c r="P147" s="172"/>
      <c r="Q147" s="172"/>
      <c r="R147" s="172"/>
      <c r="S147" s="172"/>
      <c r="T147" s="172"/>
      <c r="U147" s="172"/>
      <c r="V147" s="172"/>
      <c r="W147" s="172"/>
      <c r="X147" s="172"/>
      <c r="Y147" s="172"/>
      <c r="Z147" s="172"/>
      <c r="AA147" s="172"/>
      <c r="AB147" s="172"/>
    </row>
    <row r="148" spans="1:28" ht="15.75" hidden="1" customHeight="1">
      <c r="A148" s="17"/>
      <c r="B148" s="17"/>
      <c r="C148" s="132"/>
      <c r="D148" s="132"/>
      <c r="E148" s="133"/>
      <c r="F148" s="132"/>
      <c r="G148" s="134"/>
      <c r="H148" s="134"/>
      <c r="I148" s="135"/>
      <c r="J148" s="172"/>
      <c r="K148" s="172"/>
      <c r="L148" s="172"/>
      <c r="M148" s="172"/>
      <c r="N148" s="172"/>
      <c r="O148" s="172"/>
      <c r="P148" s="172"/>
      <c r="Q148" s="172"/>
      <c r="R148" s="172"/>
      <c r="S148" s="172"/>
      <c r="T148" s="172"/>
      <c r="U148" s="172"/>
      <c r="V148" s="172"/>
      <c r="W148" s="172"/>
      <c r="X148" s="172"/>
      <c r="Y148" s="172"/>
      <c r="Z148" s="172"/>
      <c r="AA148" s="172"/>
      <c r="AB148" s="172"/>
    </row>
    <row r="149" spans="1:28" ht="15.75" hidden="1" customHeight="1">
      <c r="A149" s="17"/>
      <c r="B149" s="17"/>
      <c r="C149" s="132"/>
      <c r="D149" s="132"/>
      <c r="E149" s="133"/>
      <c r="F149" s="132"/>
      <c r="G149" s="134"/>
      <c r="H149" s="134"/>
      <c r="I149" s="135"/>
      <c r="J149" s="172"/>
      <c r="K149" s="172"/>
      <c r="L149" s="172"/>
      <c r="M149" s="172"/>
      <c r="N149" s="172"/>
      <c r="O149" s="172"/>
      <c r="P149" s="172"/>
      <c r="Q149" s="172"/>
      <c r="R149" s="172"/>
      <c r="S149" s="172"/>
      <c r="T149" s="172"/>
      <c r="U149" s="172"/>
      <c r="V149" s="172"/>
      <c r="W149" s="172"/>
      <c r="X149" s="172"/>
      <c r="Y149" s="172"/>
      <c r="Z149" s="172"/>
      <c r="AA149" s="172"/>
      <c r="AB149" s="172"/>
    </row>
    <row r="150" spans="1:28" ht="15.75" hidden="1" customHeight="1">
      <c r="A150" s="17"/>
      <c r="B150" s="17"/>
      <c r="C150" s="132"/>
      <c r="D150" s="132"/>
      <c r="E150" s="133"/>
      <c r="F150" s="132"/>
      <c r="G150" s="134"/>
      <c r="H150" s="134"/>
      <c r="I150" s="135"/>
      <c r="J150" s="172"/>
      <c r="K150" s="172"/>
      <c r="L150" s="172"/>
      <c r="M150" s="172"/>
      <c r="N150" s="172"/>
      <c r="O150" s="172"/>
      <c r="P150" s="172"/>
      <c r="Q150" s="172"/>
      <c r="R150" s="172"/>
      <c r="S150" s="172"/>
      <c r="T150" s="172"/>
      <c r="U150" s="172"/>
      <c r="V150" s="172"/>
      <c r="W150" s="172"/>
      <c r="X150" s="172"/>
      <c r="Y150" s="172"/>
      <c r="Z150" s="172"/>
      <c r="AA150" s="172"/>
      <c r="AB150" s="172"/>
    </row>
    <row r="151" spans="1:28" ht="15.75" hidden="1" customHeight="1">
      <c r="A151" s="17"/>
      <c r="B151" s="17"/>
      <c r="C151" s="132"/>
      <c r="D151" s="132"/>
      <c r="E151" s="133"/>
      <c r="F151" s="132"/>
      <c r="G151" s="134"/>
      <c r="H151" s="134"/>
      <c r="I151" s="135"/>
      <c r="J151" s="172"/>
      <c r="K151" s="172"/>
      <c r="L151" s="172"/>
      <c r="M151" s="172"/>
      <c r="N151" s="172"/>
      <c r="O151" s="172"/>
      <c r="P151" s="172"/>
      <c r="Q151" s="172"/>
      <c r="R151" s="172"/>
      <c r="S151" s="172"/>
      <c r="T151" s="172"/>
      <c r="U151" s="172"/>
      <c r="V151" s="172"/>
      <c r="W151" s="172"/>
      <c r="X151" s="172"/>
      <c r="Y151" s="172"/>
      <c r="Z151" s="172"/>
      <c r="AA151" s="172"/>
      <c r="AB151" s="172"/>
    </row>
    <row r="152" spans="1:28" ht="15.75" hidden="1" customHeight="1">
      <c r="A152" s="17"/>
      <c r="B152" s="17"/>
      <c r="C152" s="132"/>
      <c r="D152" s="132"/>
      <c r="E152" s="133"/>
      <c r="F152" s="132"/>
      <c r="G152" s="134"/>
      <c r="H152" s="134"/>
      <c r="I152" s="135"/>
      <c r="J152" s="172"/>
      <c r="K152" s="172"/>
      <c r="L152" s="172"/>
      <c r="M152" s="172"/>
      <c r="N152" s="172"/>
      <c r="O152" s="172"/>
      <c r="P152" s="172"/>
      <c r="Q152" s="172"/>
      <c r="R152" s="172"/>
      <c r="S152" s="172"/>
      <c r="T152" s="172"/>
      <c r="U152" s="172"/>
      <c r="V152" s="172"/>
      <c r="W152" s="172"/>
      <c r="X152" s="172"/>
      <c r="Y152" s="172"/>
      <c r="Z152" s="172"/>
      <c r="AA152" s="172"/>
      <c r="AB152" s="172"/>
    </row>
    <row r="153" spans="1:28" ht="15.75" hidden="1" customHeight="1">
      <c r="A153" s="17"/>
      <c r="B153" s="17"/>
      <c r="C153" s="132"/>
      <c r="D153" s="132"/>
      <c r="E153" s="133"/>
      <c r="F153" s="132"/>
      <c r="G153" s="134"/>
      <c r="H153" s="134"/>
      <c r="I153" s="135"/>
      <c r="J153" s="172"/>
      <c r="K153" s="172"/>
      <c r="L153" s="172"/>
      <c r="M153" s="172"/>
      <c r="N153" s="172"/>
      <c r="O153" s="172"/>
      <c r="P153" s="172"/>
      <c r="Q153" s="172"/>
      <c r="R153" s="172"/>
      <c r="S153" s="172"/>
      <c r="T153" s="172"/>
      <c r="U153" s="172"/>
      <c r="V153" s="172"/>
      <c r="W153" s="172"/>
      <c r="X153" s="172"/>
      <c r="Y153" s="172"/>
      <c r="Z153" s="172"/>
      <c r="AA153" s="172"/>
      <c r="AB153" s="172"/>
    </row>
    <row r="154" spans="1:28" ht="15.75" hidden="1" customHeight="1">
      <c r="A154" s="17"/>
      <c r="B154" s="17"/>
      <c r="C154" s="132"/>
      <c r="D154" s="132"/>
      <c r="E154" s="133"/>
      <c r="F154" s="132"/>
      <c r="G154" s="134"/>
      <c r="H154" s="134"/>
      <c r="I154" s="135"/>
      <c r="J154" s="172"/>
      <c r="K154" s="172"/>
      <c r="L154" s="172"/>
      <c r="M154" s="172"/>
      <c r="N154" s="172"/>
      <c r="O154" s="172"/>
      <c r="P154" s="172"/>
      <c r="Q154" s="172"/>
      <c r="R154" s="172"/>
      <c r="S154" s="172"/>
      <c r="T154" s="172"/>
      <c r="U154" s="172"/>
      <c r="V154" s="172"/>
      <c r="W154" s="172"/>
      <c r="X154" s="172"/>
      <c r="Y154" s="172"/>
      <c r="Z154" s="172"/>
      <c r="AA154" s="172"/>
      <c r="AB154" s="172"/>
    </row>
    <row r="155" spans="1:28" ht="15.75" hidden="1" customHeight="1">
      <c r="A155" s="17"/>
      <c r="B155" s="17"/>
      <c r="C155" s="132"/>
      <c r="D155" s="132"/>
      <c r="E155" s="133"/>
      <c r="F155" s="132"/>
      <c r="G155" s="134"/>
      <c r="H155" s="134"/>
      <c r="I155" s="135"/>
      <c r="J155" s="172"/>
      <c r="K155" s="172"/>
      <c r="L155" s="172"/>
      <c r="M155" s="172"/>
      <c r="N155" s="172"/>
      <c r="O155" s="172"/>
      <c r="P155" s="172"/>
      <c r="Q155" s="172"/>
      <c r="R155" s="172"/>
      <c r="S155" s="172"/>
      <c r="T155" s="172"/>
      <c r="U155" s="172"/>
      <c r="V155" s="172"/>
      <c r="W155" s="172"/>
      <c r="X155" s="172"/>
      <c r="Y155" s="172"/>
      <c r="Z155" s="172"/>
      <c r="AA155" s="172"/>
      <c r="AB155" s="172"/>
    </row>
    <row r="156" spans="1:28" ht="15.75" hidden="1" customHeight="1">
      <c r="A156" s="17"/>
      <c r="B156" s="17"/>
      <c r="C156" s="132"/>
      <c r="D156" s="132"/>
      <c r="E156" s="133"/>
      <c r="F156" s="132"/>
      <c r="G156" s="134"/>
      <c r="H156" s="134"/>
      <c r="I156" s="135"/>
      <c r="J156" s="172"/>
      <c r="K156" s="172"/>
      <c r="L156" s="172"/>
      <c r="M156" s="172"/>
      <c r="N156" s="172"/>
      <c r="O156" s="172"/>
      <c r="P156" s="172"/>
      <c r="Q156" s="172"/>
      <c r="R156" s="172"/>
      <c r="S156" s="172"/>
      <c r="T156" s="172"/>
      <c r="U156" s="172"/>
      <c r="V156" s="172"/>
      <c r="W156" s="172"/>
      <c r="X156" s="172"/>
      <c r="Y156" s="172"/>
      <c r="Z156" s="172"/>
      <c r="AA156" s="172"/>
      <c r="AB156" s="172"/>
    </row>
    <row r="157" spans="1:28" ht="15.75" hidden="1" customHeight="1">
      <c r="A157" s="17"/>
      <c r="B157" s="17"/>
      <c r="C157" s="132"/>
      <c r="D157" s="132"/>
      <c r="E157" s="133"/>
      <c r="F157" s="132"/>
      <c r="G157" s="134"/>
      <c r="H157" s="134"/>
      <c r="I157" s="135"/>
      <c r="J157" s="172"/>
      <c r="K157" s="172"/>
      <c r="L157" s="172"/>
      <c r="M157" s="172"/>
      <c r="N157" s="172"/>
      <c r="O157" s="172"/>
      <c r="P157" s="172"/>
      <c r="Q157" s="172"/>
      <c r="R157" s="172"/>
      <c r="S157" s="172"/>
      <c r="T157" s="172"/>
      <c r="U157" s="172"/>
      <c r="V157" s="172"/>
      <c r="W157" s="172"/>
      <c r="X157" s="172"/>
      <c r="Y157" s="172"/>
      <c r="Z157" s="172"/>
      <c r="AA157" s="172"/>
      <c r="AB157" s="172"/>
    </row>
    <row r="158" spans="1:28" ht="15.75" hidden="1" customHeight="1">
      <c r="A158" s="17"/>
      <c r="B158" s="17"/>
      <c r="C158" s="132"/>
      <c r="D158" s="132"/>
      <c r="E158" s="133"/>
      <c r="F158" s="132"/>
      <c r="G158" s="134"/>
      <c r="H158" s="134"/>
      <c r="I158" s="135"/>
      <c r="J158" s="172"/>
      <c r="K158" s="172"/>
      <c r="L158" s="172"/>
      <c r="M158" s="172"/>
      <c r="N158" s="172"/>
      <c r="O158" s="172"/>
      <c r="P158" s="172"/>
      <c r="Q158" s="172"/>
      <c r="R158" s="172"/>
      <c r="S158" s="172"/>
      <c r="T158" s="172"/>
      <c r="U158" s="172"/>
      <c r="V158" s="172"/>
      <c r="W158" s="172"/>
      <c r="X158" s="172"/>
      <c r="Y158" s="172"/>
      <c r="Z158" s="172"/>
      <c r="AA158" s="172"/>
      <c r="AB158" s="172"/>
    </row>
    <row r="159" spans="1:28" ht="15.75" hidden="1" customHeight="1">
      <c r="A159" s="17"/>
      <c r="B159" s="17"/>
      <c r="C159" s="132"/>
      <c r="D159" s="132"/>
      <c r="E159" s="133"/>
      <c r="F159" s="132"/>
      <c r="G159" s="134"/>
      <c r="H159" s="134"/>
      <c r="I159" s="135"/>
      <c r="J159" s="172"/>
      <c r="K159" s="172"/>
      <c r="L159" s="172"/>
      <c r="M159" s="172"/>
      <c r="N159" s="172"/>
      <c r="O159" s="172"/>
      <c r="P159" s="172"/>
      <c r="Q159" s="172"/>
      <c r="R159" s="172"/>
      <c r="S159" s="172"/>
      <c r="T159" s="172"/>
      <c r="U159" s="172"/>
      <c r="V159" s="172"/>
      <c r="W159" s="172"/>
      <c r="X159" s="172"/>
      <c r="Y159" s="172"/>
      <c r="Z159" s="172"/>
      <c r="AA159" s="172"/>
      <c r="AB159" s="172"/>
    </row>
    <row r="160" spans="1:28" ht="15.75" hidden="1" customHeight="1">
      <c r="A160" s="17"/>
      <c r="B160" s="17"/>
      <c r="C160" s="132"/>
      <c r="D160" s="132"/>
      <c r="E160" s="133"/>
      <c r="F160" s="132"/>
      <c r="G160" s="134"/>
      <c r="H160" s="134"/>
      <c r="I160" s="135"/>
      <c r="J160" s="172"/>
      <c r="K160" s="172"/>
      <c r="L160" s="172"/>
      <c r="M160" s="172"/>
      <c r="N160" s="172"/>
      <c r="O160" s="172"/>
      <c r="P160" s="172"/>
      <c r="Q160" s="172"/>
      <c r="R160" s="172"/>
      <c r="S160" s="172"/>
      <c r="T160" s="172"/>
      <c r="U160" s="172"/>
      <c r="V160" s="172"/>
      <c r="W160" s="172"/>
      <c r="X160" s="172"/>
      <c r="Y160" s="172"/>
      <c r="Z160" s="172"/>
      <c r="AA160" s="172"/>
      <c r="AB160" s="172"/>
    </row>
    <row r="161" spans="1:28" ht="15.75" hidden="1" customHeight="1">
      <c r="A161" s="17"/>
      <c r="B161" s="17"/>
      <c r="C161" s="132"/>
      <c r="D161" s="132"/>
      <c r="E161" s="133"/>
      <c r="F161" s="132"/>
      <c r="G161" s="134"/>
      <c r="H161" s="134"/>
      <c r="I161" s="135"/>
      <c r="J161" s="172"/>
      <c r="K161" s="172"/>
      <c r="L161" s="172"/>
      <c r="M161" s="172"/>
      <c r="N161" s="172"/>
      <c r="O161" s="172"/>
      <c r="P161" s="172"/>
      <c r="Q161" s="172"/>
      <c r="R161" s="172"/>
      <c r="S161" s="172"/>
      <c r="T161" s="172"/>
      <c r="U161" s="172"/>
      <c r="V161" s="172"/>
      <c r="W161" s="172"/>
      <c r="X161" s="172"/>
      <c r="Y161" s="172"/>
      <c r="Z161" s="172"/>
      <c r="AA161" s="172"/>
      <c r="AB161" s="172"/>
    </row>
    <row r="162" spans="1:28" ht="15.75" hidden="1" customHeight="1">
      <c r="A162" s="17"/>
      <c r="B162" s="17"/>
      <c r="C162" s="132"/>
      <c r="D162" s="132"/>
      <c r="E162" s="133"/>
      <c r="F162" s="132"/>
      <c r="G162" s="134"/>
      <c r="H162" s="134"/>
      <c r="I162" s="135"/>
      <c r="J162" s="172"/>
      <c r="K162" s="172"/>
      <c r="L162" s="172"/>
      <c r="M162" s="172"/>
      <c r="N162" s="172"/>
      <c r="O162" s="172"/>
      <c r="P162" s="172"/>
      <c r="Q162" s="172"/>
      <c r="R162" s="172"/>
      <c r="S162" s="172"/>
      <c r="T162" s="172"/>
      <c r="U162" s="172"/>
      <c r="V162" s="172"/>
      <c r="W162" s="172"/>
      <c r="X162" s="172"/>
      <c r="Y162" s="172"/>
      <c r="Z162" s="172"/>
      <c r="AA162" s="172"/>
      <c r="AB162" s="172"/>
    </row>
    <row r="163" spans="1:28" ht="15.75" hidden="1" customHeight="1">
      <c r="A163" s="17"/>
      <c r="B163" s="17"/>
      <c r="C163" s="132"/>
      <c r="D163" s="132"/>
      <c r="E163" s="133"/>
      <c r="F163" s="132"/>
      <c r="G163" s="134"/>
      <c r="H163" s="134"/>
      <c r="I163" s="135"/>
      <c r="J163" s="172"/>
      <c r="K163" s="172"/>
      <c r="L163" s="172"/>
      <c r="M163" s="172"/>
      <c r="N163" s="172"/>
      <c r="O163" s="172"/>
      <c r="P163" s="172"/>
      <c r="Q163" s="172"/>
      <c r="R163" s="172"/>
      <c r="S163" s="172"/>
      <c r="T163" s="172"/>
      <c r="U163" s="172"/>
      <c r="V163" s="172"/>
      <c r="W163" s="172"/>
      <c r="X163" s="172"/>
      <c r="Y163" s="172"/>
      <c r="Z163" s="172"/>
      <c r="AA163" s="172"/>
      <c r="AB163" s="172"/>
    </row>
    <row r="164" spans="1:28" ht="15.75" hidden="1" customHeight="1">
      <c r="A164" s="17"/>
      <c r="B164" s="17"/>
      <c r="C164" s="132"/>
      <c r="D164" s="132"/>
      <c r="E164" s="133"/>
      <c r="F164" s="132"/>
      <c r="G164" s="134"/>
      <c r="H164" s="134"/>
      <c r="I164" s="135"/>
      <c r="J164" s="172"/>
      <c r="K164" s="172"/>
      <c r="L164" s="172"/>
      <c r="M164" s="172"/>
      <c r="N164" s="172"/>
      <c r="O164" s="172"/>
      <c r="P164" s="172"/>
      <c r="Q164" s="172"/>
      <c r="R164" s="172"/>
      <c r="S164" s="172"/>
      <c r="T164" s="172"/>
      <c r="U164" s="172"/>
      <c r="V164" s="172"/>
      <c r="W164" s="172"/>
      <c r="X164" s="172"/>
      <c r="Y164" s="172"/>
      <c r="Z164" s="172"/>
      <c r="AA164" s="172"/>
      <c r="AB164" s="172"/>
    </row>
    <row r="165" spans="1:28" ht="15.75" hidden="1" customHeight="1">
      <c r="A165" s="17"/>
      <c r="B165" s="17"/>
      <c r="C165" s="132"/>
      <c r="D165" s="132"/>
      <c r="E165" s="133"/>
      <c r="F165" s="132"/>
      <c r="G165" s="134"/>
      <c r="H165" s="134"/>
      <c r="I165" s="135"/>
      <c r="J165" s="172"/>
      <c r="K165" s="172"/>
      <c r="L165" s="172"/>
      <c r="M165" s="172"/>
      <c r="N165" s="172"/>
      <c r="O165" s="172"/>
      <c r="P165" s="172"/>
      <c r="Q165" s="172"/>
      <c r="R165" s="172"/>
      <c r="S165" s="172"/>
      <c r="T165" s="172"/>
      <c r="U165" s="172"/>
      <c r="V165" s="172"/>
      <c r="W165" s="172"/>
      <c r="X165" s="172"/>
      <c r="Y165" s="172"/>
      <c r="Z165" s="172"/>
      <c r="AA165" s="172"/>
      <c r="AB165" s="172"/>
    </row>
    <row r="166" spans="1:28" ht="15.75" hidden="1" customHeight="1">
      <c r="A166" s="17"/>
      <c r="B166" s="17"/>
      <c r="C166" s="132"/>
      <c r="D166" s="132"/>
      <c r="E166" s="133"/>
      <c r="F166" s="132"/>
      <c r="G166" s="134"/>
      <c r="H166" s="134"/>
      <c r="I166" s="135"/>
      <c r="J166" s="172"/>
      <c r="K166" s="172"/>
      <c r="L166" s="172"/>
      <c r="M166" s="172"/>
      <c r="N166" s="172"/>
      <c r="O166" s="172"/>
      <c r="P166" s="172"/>
      <c r="Q166" s="172"/>
      <c r="R166" s="172"/>
      <c r="S166" s="172"/>
      <c r="T166" s="172"/>
      <c r="U166" s="172"/>
      <c r="V166" s="172"/>
      <c r="W166" s="172"/>
      <c r="X166" s="172"/>
      <c r="Y166" s="172"/>
      <c r="Z166" s="172"/>
      <c r="AA166" s="172"/>
      <c r="AB166" s="172"/>
    </row>
    <row r="167" spans="1:28" ht="15.75" hidden="1" customHeight="1">
      <c r="A167" s="17"/>
      <c r="B167" s="17"/>
      <c r="C167" s="132"/>
      <c r="D167" s="132"/>
      <c r="E167" s="133"/>
      <c r="F167" s="132"/>
      <c r="G167" s="134"/>
      <c r="H167" s="134"/>
      <c r="I167" s="135"/>
      <c r="J167" s="172"/>
      <c r="K167" s="172"/>
      <c r="L167" s="172"/>
      <c r="M167" s="172"/>
      <c r="N167" s="172"/>
      <c r="O167" s="172"/>
      <c r="P167" s="172"/>
      <c r="Q167" s="172"/>
      <c r="R167" s="172"/>
      <c r="S167" s="172"/>
      <c r="T167" s="172"/>
      <c r="U167" s="172"/>
      <c r="V167" s="172"/>
      <c r="W167" s="172"/>
      <c r="X167" s="172"/>
      <c r="Y167" s="172"/>
      <c r="Z167" s="172"/>
      <c r="AA167" s="172"/>
      <c r="AB167" s="172"/>
    </row>
    <row r="168" spans="1:28" ht="15.75" hidden="1" customHeight="1">
      <c r="A168" s="17"/>
      <c r="B168" s="17"/>
      <c r="C168" s="132"/>
      <c r="D168" s="132"/>
      <c r="E168" s="133"/>
      <c r="F168" s="132"/>
      <c r="G168" s="134"/>
      <c r="H168" s="134"/>
      <c r="I168" s="135"/>
      <c r="J168" s="172"/>
      <c r="K168" s="172"/>
      <c r="L168" s="172"/>
      <c r="M168" s="172"/>
      <c r="N168" s="172"/>
      <c r="O168" s="172"/>
      <c r="P168" s="172"/>
      <c r="Q168" s="172"/>
      <c r="R168" s="172"/>
      <c r="S168" s="172"/>
      <c r="T168" s="172"/>
      <c r="U168" s="172"/>
      <c r="V168" s="172"/>
      <c r="W168" s="172"/>
      <c r="X168" s="172"/>
      <c r="Y168" s="172"/>
      <c r="Z168" s="172"/>
      <c r="AA168" s="172"/>
      <c r="AB168" s="172"/>
    </row>
    <row r="169" spans="1:28" ht="15.75" hidden="1" customHeight="1">
      <c r="A169" s="17"/>
      <c r="B169" s="17"/>
      <c r="C169" s="132"/>
      <c r="D169" s="132"/>
      <c r="E169" s="133"/>
      <c r="F169" s="132"/>
      <c r="G169" s="134"/>
      <c r="H169" s="134"/>
      <c r="I169" s="135"/>
      <c r="J169" s="172"/>
      <c r="K169" s="172"/>
      <c r="L169" s="172"/>
      <c r="M169" s="172"/>
      <c r="N169" s="172"/>
      <c r="O169" s="172"/>
      <c r="P169" s="172"/>
      <c r="Q169" s="172"/>
      <c r="R169" s="172"/>
      <c r="S169" s="172"/>
      <c r="T169" s="172"/>
      <c r="U169" s="172"/>
      <c r="V169" s="172"/>
      <c r="W169" s="172"/>
      <c r="X169" s="172"/>
      <c r="Y169" s="172"/>
      <c r="Z169" s="172"/>
      <c r="AA169" s="172"/>
      <c r="AB169" s="172"/>
    </row>
    <row r="170" spans="1:28" ht="15.75" hidden="1" customHeight="1">
      <c r="A170" s="17"/>
      <c r="B170" s="17"/>
      <c r="C170" s="132"/>
      <c r="D170" s="132"/>
      <c r="E170" s="133"/>
      <c r="F170" s="132"/>
      <c r="G170" s="134"/>
      <c r="H170" s="134"/>
      <c r="I170" s="135"/>
      <c r="J170" s="172"/>
      <c r="K170" s="172"/>
      <c r="L170" s="172"/>
      <c r="M170" s="172"/>
      <c r="N170" s="172"/>
      <c r="O170" s="172"/>
      <c r="P170" s="172"/>
      <c r="Q170" s="172"/>
      <c r="R170" s="172"/>
      <c r="S170" s="172"/>
      <c r="T170" s="172"/>
      <c r="U170" s="172"/>
      <c r="V170" s="172"/>
      <c r="W170" s="172"/>
      <c r="X170" s="172"/>
      <c r="Y170" s="172"/>
      <c r="Z170" s="172"/>
      <c r="AA170" s="172"/>
      <c r="AB170" s="172"/>
    </row>
    <row r="171" spans="1:28" ht="15.75" hidden="1" customHeight="1">
      <c r="A171" s="17"/>
      <c r="B171" s="17"/>
      <c r="C171" s="132"/>
      <c r="D171" s="132"/>
      <c r="E171" s="133"/>
      <c r="F171" s="132"/>
      <c r="G171" s="134"/>
      <c r="H171" s="134"/>
      <c r="I171" s="135"/>
      <c r="J171" s="172"/>
      <c r="K171" s="172"/>
      <c r="L171" s="172"/>
      <c r="M171" s="172"/>
      <c r="N171" s="172"/>
      <c r="O171" s="172"/>
      <c r="P171" s="172"/>
      <c r="Q171" s="172"/>
      <c r="R171" s="172"/>
      <c r="S171" s="172"/>
      <c r="T171" s="172"/>
      <c r="U171" s="172"/>
      <c r="V171" s="172"/>
      <c r="W171" s="172"/>
      <c r="X171" s="172"/>
      <c r="Y171" s="172"/>
      <c r="Z171" s="172"/>
      <c r="AA171" s="172"/>
      <c r="AB171" s="172"/>
    </row>
    <row r="172" spans="1:28" ht="15.75" hidden="1" customHeight="1">
      <c r="A172" s="17"/>
      <c r="B172" s="17"/>
      <c r="C172" s="132"/>
      <c r="D172" s="132"/>
      <c r="E172" s="133"/>
      <c r="F172" s="132"/>
      <c r="G172" s="134"/>
      <c r="H172" s="134"/>
      <c r="I172" s="135"/>
      <c r="J172" s="172"/>
      <c r="K172" s="172"/>
      <c r="L172" s="172"/>
      <c r="M172" s="172"/>
      <c r="N172" s="172"/>
      <c r="O172" s="172"/>
      <c r="P172" s="172"/>
      <c r="Q172" s="172"/>
      <c r="R172" s="172"/>
      <c r="S172" s="172"/>
      <c r="T172" s="172"/>
      <c r="U172" s="172"/>
      <c r="V172" s="172"/>
      <c r="W172" s="172"/>
      <c r="X172" s="172"/>
      <c r="Y172" s="172"/>
      <c r="Z172" s="172"/>
      <c r="AA172" s="172"/>
      <c r="AB172" s="172"/>
    </row>
    <row r="173" spans="1:28" ht="15.75" hidden="1" customHeight="1">
      <c r="A173" s="17"/>
      <c r="B173" s="17"/>
      <c r="C173" s="132"/>
      <c r="D173" s="132"/>
      <c r="E173" s="133"/>
      <c r="F173" s="132"/>
      <c r="G173" s="134"/>
      <c r="H173" s="134"/>
      <c r="I173" s="135"/>
      <c r="J173" s="172"/>
      <c r="K173" s="172"/>
      <c r="L173" s="172"/>
      <c r="M173" s="172"/>
      <c r="N173" s="172"/>
      <c r="O173" s="172"/>
      <c r="P173" s="172"/>
      <c r="Q173" s="172"/>
      <c r="R173" s="172"/>
      <c r="S173" s="172"/>
      <c r="T173" s="172"/>
      <c r="U173" s="172"/>
      <c r="V173" s="172"/>
      <c r="W173" s="172"/>
      <c r="X173" s="172"/>
      <c r="Y173" s="172"/>
      <c r="Z173" s="172"/>
      <c r="AA173" s="172"/>
      <c r="AB173" s="172"/>
    </row>
    <row r="174" spans="1:28" ht="15.75" hidden="1" customHeight="1">
      <c r="A174" s="17"/>
      <c r="B174" s="17"/>
      <c r="C174" s="132"/>
      <c r="D174" s="132"/>
      <c r="E174" s="133"/>
      <c r="F174" s="132"/>
      <c r="G174" s="134"/>
      <c r="H174" s="134"/>
      <c r="I174" s="135"/>
      <c r="J174" s="172"/>
      <c r="K174" s="172"/>
      <c r="L174" s="172"/>
      <c r="M174" s="172"/>
      <c r="N174" s="172"/>
      <c r="O174" s="172"/>
      <c r="P174" s="172"/>
      <c r="Q174" s="172"/>
      <c r="R174" s="172"/>
      <c r="S174" s="172"/>
      <c r="T174" s="172"/>
      <c r="U174" s="172"/>
      <c r="V174" s="172"/>
      <c r="W174" s="172"/>
      <c r="X174" s="172"/>
      <c r="Y174" s="172"/>
      <c r="Z174" s="172"/>
      <c r="AA174" s="172"/>
      <c r="AB174" s="172"/>
    </row>
    <row r="175" spans="1:28" ht="15.75" hidden="1" customHeight="1">
      <c r="A175" s="17"/>
      <c r="B175" s="17"/>
      <c r="C175" s="132"/>
      <c r="D175" s="132"/>
      <c r="E175" s="133"/>
      <c r="F175" s="132"/>
      <c r="G175" s="134"/>
      <c r="H175" s="134"/>
      <c r="I175" s="135"/>
      <c r="J175" s="172"/>
      <c r="K175" s="172"/>
      <c r="L175" s="172"/>
      <c r="M175" s="172"/>
      <c r="N175" s="172"/>
      <c r="O175" s="172"/>
      <c r="P175" s="172"/>
      <c r="Q175" s="172"/>
      <c r="R175" s="172"/>
      <c r="S175" s="172"/>
      <c r="T175" s="172"/>
      <c r="U175" s="172"/>
      <c r="V175" s="172"/>
      <c r="W175" s="172"/>
      <c r="X175" s="172"/>
      <c r="Y175" s="172"/>
      <c r="Z175" s="172"/>
      <c r="AA175" s="172"/>
      <c r="AB175" s="172"/>
    </row>
    <row r="176" spans="1:28" ht="15.75" hidden="1" customHeight="1">
      <c r="A176" s="17"/>
      <c r="B176" s="17"/>
      <c r="C176" s="132"/>
      <c r="D176" s="132"/>
      <c r="E176" s="133"/>
      <c r="F176" s="132"/>
      <c r="G176" s="134"/>
      <c r="H176" s="134"/>
      <c r="I176" s="135"/>
      <c r="J176" s="172"/>
      <c r="K176" s="172"/>
      <c r="L176" s="172"/>
      <c r="M176" s="172"/>
      <c r="N176" s="172"/>
      <c r="O176" s="172"/>
      <c r="P176" s="172"/>
      <c r="Q176" s="172"/>
      <c r="R176" s="172"/>
      <c r="S176" s="172"/>
      <c r="T176" s="172"/>
      <c r="U176" s="172"/>
      <c r="V176" s="172"/>
      <c r="W176" s="172"/>
      <c r="X176" s="172"/>
      <c r="Y176" s="172"/>
      <c r="Z176" s="172"/>
      <c r="AA176" s="172"/>
      <c r="AB176" s="172"/>
    </row>
    <row r="177" spans="1:28" ht="15.75" hidden="1" customHeight="1">
      <c r="A177" s="17"/>
      <c r="B177" s="17"/>
      <c r="C177" s="132"/>
      <c r="D177" s="132"/>
      <c r="E177" s="133"/>
      <c r="F177" s="132"/>
      <c r="G177" s="134"/>
      <c r="H177" s="134"/>
      <c r="I177" s="135"/>
      <c r="J177" s="172"/>
      <c r="K177" s="172"/>
      <c r="L177" s="172"/>
      <c r="M177" s="172"/>
      <c r="N177" s="172"/>
      <c r="O177" s="172"/>
      <c r="P177" s="172"/>
      <c r="Q177" s="172"/>
      <c r="R177" s="172"/>
      <c r="S177" s="172"/>
      <c r="T177" s="172"/>
      <c r="U177" s="172"/>
      <c r="V177" s="172"/>
      <c r="W177" s="172"/>
      <c r="X177" s="172"/>
      <c r="Y177" s="172"/>
      <c r="Z177" s="172"/>
      <c r="AA177" s="172"/>
      <c r="AB177" s="172"/>
    </row>
    <row r="178" spans="1:28" ht="15.75" hidden="1" customHeight="1">
      <c r="A178" s="17"/>
      <c r="B178" s="17"/>
      <c r="C178" s="132"/>
      <c r="D178" s="132"/>
      <c r="E178" s="133"/>
      <c r="F178" s="132"/>
      <c r="G178" s="134"/>
      <c r="H178" s="134"/>
      <c r="I178" s="135"/>
      <c r="J178" s="172"/>
      <c r="K178" s="172"/>
      <c r="L178" s="172"/>
      <c r="M178" s="172"/>
      <c r="N178" s="172"/>
      <c r="O178" s="172"/>
      <c r="P178" s="172"/>
      <c r="Q178" s="172"/>
      <c r="R178" s="172"/>
      <c r="S178" s="172"/>
      <c r="T178" s="172"/>
      <c r="U178" s="172"/>
      <c r="V178" s="172"/>
      <c r="W178" s="172"/>
      <c r="X178" s="172"/>
      <c r="Y178" s="172"/>
      <c r="Z178" s="172"/>
      <c r="AA178" s="172"/>
      <c r="AB178" s="172"/>
    </row>
    <row r="179" spans="1:28" ht="15.75" hidden="1" customHeight="1">
      <c r="A179" s="17"/>
      <c r="B179" s="17"/>
      <c r="C179" s="132"/>
      <c r="D179" s="132"/>
      <c r="E179" s="133"/>
      <c r="F179" s="132"/>
      <c r="G179" s="134"/>
      <c r="H179" s="134"/>
      <c r="I179" s="135"/>
      <c r="J179" s="172"/>
      <c r="K179" s="172"/>
      <c r="L179" s="172"/>
      <c r="M179" s="172"/>
      <c r="N179" s="172"/>
      <c r="O179" s="172"/>
      <c r="P179" s="172"/>
      <c r="Q179" s="172"/>
      <c r="R179" s="172"/>
      <c r="S179" s="172"/>
      <c r="T179" s="172"/>
      <c r="U179" s="172"/>
      <c r="V179" s="172"/>
      <c r="W179" s="172"/>
      <c r="X179" s="172"/>
      <c r="Y179" s="172"/>
      <c r="Z179" s="172"/>
      <c r="AA179" s="172"/>
      <c r="AB179" s="172"/>
    </row>
    <row r="180" spans="1:28" ht="15.75" hidden="1" customHeight="1">
      <c r="A180" s="17"/>
      <c r="B180" s="17"/>
      <c r="C180" s="132"/>
      <c r="D180" s="132"/>
      <c r="E180" s="133"/>
      <c r="F180" s="132"/>
      <c r="G180" s="134"/>
      <c r="H180" s="134"/>
      <c r="I180" s="135"/>
      <c r="J180" s="172"/>
      <c r="K180" s="172"/>
      <c r="L180" s="172"/>
      <c r="M180" s="172"/>
      <c r="N180" s="172"/>
      <c r="O180" s="172"/>
      <c r="P180" s="172"/>
      <c r="Q180" s="172"/>
      <c r="R180" s="172"/>
      <c r="S180" s="172"/>
      <c r="T180" s="172"/>
      <c r="U180" s="172"/>
      <c r="V180" s="172"/>
      <c r="W180" s="172"/>
      <c r="X180" s="172"/>
      <c r="Y180" s="172"/>
      <c r="Z180" s="172"/>
      <c r="AA180" s="172"/>
      <c r="AB180" s="172"/>
    </row>
    <row r="181" spans="1:28" ht="15.75" hidden="1" customHeight="1">
      <c r="A181" s="17"/>
      <c r="B181" s="17"/>
      <c r="C181" s="132"/>
      <c r="D181" s="132"/>
      <c r="E181" s="133"/>
      <c r="F181" s="132"/>
      <c r="G181" s="134"/>
      <c r="H181" s="134"/>
      <c r="I181" s="135"/>
      <c r="J181" s="172"/>
      <c r="K181" s="172"/>
      <c r="L181" s="172"/>
      <c r="M181" s="172"/>
      <c r="N181" s="172"/>
      <c r="O181" s="172"/>
      <c r="P181" s="172"/>
      <c r="Q181" s="172"/>
      <c r="R181" s="172"/>
      <c r="S181" s="172"/>
      <c r="T181" s="172"/>
      <c r="U181" s="172"/>
      <c r="V181" s="172"/>
      <c r="W181" s="172"/>
      <c r="X181" s="172"/>
      <c r="Y181" s="172"/>
      <c r="Z181" s="172"/>
      <c r="AA181" s="172"/>
      <c r="AB181" s="172"/>
    </row>
    <row r="182" spans="1:28" ht="15.75" hidden="1" customHeight="1">
      <c r="A182" s="17"/>
      <c r="B182" s="17"/>
      <c r="C182" s="132"/>
      <c r="D182" s="132"/>
      <c r="E182" s="133"/>
      <c r="F182" s="132"/>
      <c r="G182" s="134"/>
      <c r="H182" s="134"/>
      <c r="I182" s="135"/>
      <c r="J182" s="172"/>
      <c r="K182" s="172"/>
      <c r="L182" s="172"/>
      <c r="M182" s="172"/>
      <c r="N182" s="172"/>
      <c r="O182" s="172"/>
      <c r="P182" s="172"/>
      <c r="Q182" s="172"/>
      <c r="R182" s="172"/>
      <c r="S182" s="172"/>
      <c r="T182" s="172"/>
      <c r="U182" s="172"/>
      <c r="V182" s="172"/>
      <c r="W182" s="172"/>
      <c r="X182" s="172"/>
      <c r="Y182" s="172"/>
      <c r="Z182" s="172"/>
      <c r="AA182" s="172"/>
      <c r="AB182" s="172"/>
    </row>
    <row r="183" spans="1:28" ht="15.75" hidden="1" customHeight="1">
      <c r="A183" s="17"/>
      <c r="B183" s="17"/>
      <c r="C183" s="132"/>
      <c r="D183" s="132"/>
      <c r="E183" s="133"/>
      <c r="F183" s="132"/>
      <c r="G183" s="134"/>
      <c r="H183" s="134"/>
      <c r="I183" s="135"/>
      <c r="J183" s="172"/>
      <c r="K183" s="172"/>
      <c r="L183" s="172"/>
      <c r="M183" s="172"/>
      <c r="N183" s="172"/>
      <c r="O183" s="172"/>
      <c r="P183" s="172"/>
      <c r="Q183" s="172"/>
      <c r="R183" s="172"/>
      <c r="S183" s="172"/>
      <c r="T183" s="172"/>
      <c r="U183" s="172"/>
      <c r="V183" s="172"/>
      <c r="W183" s="172"/>
      <c r="X183" s="172"/>
      <c r="Y183" s="172"/>
      <c r="Z183" s="172"/>
      <c r="AA183" s="172"/>
      <c r="AB183" s="172"/>
    </row>
    <row r="184" spans="1:28" ht="15.75" hidden="1" customHeight="1">
      <c r="A184" s="17"/>
      <c r="B184" s="17"/>
      <c r="C184" s="132"/>
      <c r="D184" s="132"/>
      <c r="E184" s="133"/>
      <c r="F184" s="132"/>
      <c r="G184" s="134"/>
      <c r="H184" s="134"/>
      <c r="I184" s="135"/>
      <c r="J184" s="172"/>
      <c r="K184" s="172"/>
      <c r="L184" s="172"/>
      <c r="M184" s="172"/>
      <c r="N184" s="172"/>
      <c r="O184" s="172"/>
      <c r="P184" s="172"/>
      <c r="Q184" s="172"/>
      <c r="R184" s="172"/>
      <c r="S184" s="172"/>
      <c r="T184" s="172"/>
      <c r="U184" s="172"/>
      <c r="V184" s="172"/>
      <c r="W184" s="172"/>
      <c r="X184" s="172"/>
      <c r="Y184" s="172"/>
      <c r="Z184" s="172"/>
      <c r="AA184" s="172"/>
      <c r="AB184" s="172"/>
    </row>
    <row r="185" spans="1:28" ht="15.75" hidden="1" customHeight="1">
      <c r="A185" s="17"/>
      <c r="B185" s="17"/>
      <c r="C185" s="132"/>
      <c r="D185" s="132"/>
      <c r="E185" s="133"/>
      <c r="F185" s="132"/>
      <c r="G185" s="134"/>
      <c r="H185" s="134"/>
      <c r="I185" s="135"/>
      <c r="J185" s="172"/>
      <c r="K185" s="172"/>
      <c r="L185" s="172"/>
      <c r="M185" s="172"/>
      <c r="N185" s="172"/>
      <c r="O185" s="172"/>
      <c r="P185" s="172"/>
      <c r="Q185" s="172"/>
      <c r="R185" s="172"/>
      <c r="S185" s="172"/>
      <c r="T185" s="172"/>
      <c r="U185" s="172"/>
      <c r="V185" s="172"/>
      <c r="W185" s="172"/>
      <c r="X185" s="172"/>
      <c r="Y185" s="172"/>
      <c r="Z185" s="172"/>
      <c r="AA185" s="172"/>
      <c r="AB185" s="172"/>
    </row>
    <row r="186" spans="1:28" ht="15.75" hidden="1" customHeight="1">
      <c r="A186" s="17"/>
      <c r="B186" s="17"/>
      <c r="C186" s="132"/>
      <c r="D186" s="132"/>
      <c r="E186" s="133"/>
      <c r="F186" s="132"/>
      <c r="G186" s="134"/>
      <c r="H186" s="134"/>
      <c r="I186" s="135"/>
      <c r="J186" s="172"/>
      <c r="K186" s="172"/>
      <c r="L186" s="172"/>
      <c r="M186" s="172"/>
      <c r="N186" s="172"/>
      <c r="O186" s="172"/>
      <c r="P186" s="172"/>
      <c r="Q186" s="172"/>
      <c r="R186" s="172"/>
      <c r="S186" s="172"/>
      <c r="T186" s="172"/>
      <c r="U186" s="172"/>
      <c r="V186" s="172"/>
      <c r="W186" s="172"/>
      <c r="X186" s="172"/>
      <c r="Y186" s="172"/>
      <c r="Z186" s="172"/>
      <c r="AA186" s="172"/>
      <c r="AB186" s="172"/>
    </row>
    <row r="187" spans="1:28" ht="15.75" hidden="1" customHeight="1">
      <c r="A187" s="17"/>
      <c r="B187" s="17"/>
      <c r="C187" s="132"/>
      <c r="D187" s="132"/>
      <c r="E187" s="133"/>
      <c r="F187" s="132"/>
      <c r="G187" s="134"/>
      <c r="H187" s="134"/>
      <c r="I187" s="135"/>
      <c r="J187" s="172"/>
      <c r="K187" s="172"/>
      <c r="L187" s="172"/>
      <c r="M187" s="172"/>
      <c r="N187" s="172"/>
      <c r="O187" s="172"/>
      <c r="P187" s="172"/>
      <c r="Q187" s="172"/>
      <c r="R187" s="172"/>
      <c r="S187" s="172"/>
      <c r="T187" s="172"/>
      <c r="U187" s="172"/>
      <c r="V187" s="172"/>
      <c r="W187" s="172"/>
      <c r="X187" s="172"/>
      <c r="Y187" s="172"/>
      <c r="Z187" s="172"/>
      <c r="AA187" s="172"/>
      <c r="AB187" s="172"/>
    </row>
    <row r="188" spans="1:28" ht="15.75" hidden="1" customHeight="1">
      <c r="A188" s="17"/>
      <c r="B188" s="17"/>
      <c r="C188" s="132"/>
      <c r="D188" s="132"/>
      <c r="E188" s="133"/>
      <c r="F188" s="132"/>
      <c r="G188" s="134"/>
      <c r="H188" s="134"/>
      <c r="I188" s="135"/>
      <c r="J188" s="172"/>
      <c r="K188" s="172"/>
      <c r="L188" s="172"/>
      <c r="M188" s="172"/>
      <c r="N188" s="172"/>
      <c r="O188" s="172"/>
      <c r="P188" s="172"/>
      <c r="Q188" s="172"/>
      <c r="R188" s="172"/>
      <c r="S188" s="172"/>
      <c r="T188" s="172"/>
      <c r="U188" s="172"/>
      <c r="V188" s="172"/>
      <c r="W188" s="172"/>
      <c r="X188" s="172"/>
      <c r="Y188" s="172"/>
      <c r="Z188" s="172"/>
      <c r="AA188" s="172"/>
      <c r="AB188" s="172"/>
    </row>
    <row r="189" spans="1:28" ht="15.75" hidden="1" customHeight="1">
      <c r="A189" s="17"/>
      <c r="B189" s="17"/>
      <c r="C189" s="132"/>
      <c r="D189" s="132"/>
      <c r="E189" s="133"/>
      <c r="F189" s="132"/>
      <c r="G189" s="134"/>
      <c r="H189" s="134"/>
      <c r="I189" s="135"/>
      <c r="J189" s="172"/>
      <c r="K189" s="172"/>
      <c r="L189" s="172"/>
      <c r="M189" s="172"/>
      <c r="N189" s="172"/>
      <c r="O189" s="172"/>
      <c r="P189" s="172"/>
      <c r="Q189" s="172"/>
      <c r="R189" s="172"/>
      <c r="S189" s="172"/>
      <c r="T189" s="172"/>
      <c r="U189" s="172"/>
      <c r="V189" s="172"/>
      <c r="W189" s="172"/>
      <c r="X189" s="172"/>
      <c r="Y189" s="172"/>
      <c r="Z189" s="172"/>
      <c r="AA189" s="172"/>
      <c r="AB189" s="172"/>
    </row>
    <row r="190" spans="1:28" ht="15.75" hidden="1" customHeight="1">
      <c r="A190" s="17"/>
      <c r="B190" s="17"/>
      <c r="C190" s="132"/>
      <c r="D190" s="132"/>
      <c r="E190" s="133"/>
      <c r="F190" s="132"/>
      <c r="G190" s="134"/>
      <c r="H190" s="134"/>
      <c r="I190" s="135"/>
      <c r="J190" s="172"/>
      <c r="K190" s="172"/>
      <c r="L190" s="172"/>
      <c r="M190" s="172"/>
      <c r="N190" s="172"/>
      <c r="O190" s="172"/>
      <c r="P190" s="172"/>
      <c r="Q190" s="172"/>
      <c r="R190" s="172"/>
      <c r="S190" s="172"/>
      <c r="T190" s="172"/>
      <c r="U190" s="172"/>
      <c r="V190" s="172"/>
      <c r="W190" s="172"/>
      <c r="X190" s="172"/>
      <c r="Y190" s="172"/>
      <c r="Z190" s="172"/>
      <c r="AA190" s="172"/>
      <c r="AB190" s="172"/>
    </row>
    <row r="191" spans="1:28" ht="15.75" hidden="1" customHeight="1">
      <c r="A191" s="17"/>
      <c r="B191" s="17"/>
      <c r="C191" s="132"/>
      <c r="D191" s="132"/>
      <c r="E191" s="133"/>
      <c r="F191" s="132"/>
      <c r="G191" s="134"/>
      <c r="H191" s="134"/>
      <c r="I191" s="135"/>
      <c r="J191" s="172"/>
      <c r="K191" s="172"/>
      <c r="L191" s="172"/>
      <c r="M191" s="172"/>
      <c r="N191" s="172"/>
      <c r="O191" s="172"/>
      <c r="P191" s="172"/>
      <c r="Q191" s="172"/>
      <c r="R191" s="172"/>
      <c r="S191" s="172"/>
      <c r="T191" s="172"/>
      <c r="U191" s="172"/>
      <c r="V191" s="172"/>
      <c r="W191" s="172"/>
      <c r="X191" s="172"/>
      <c r="Y191" s="172"/>
      <c r="Z191" s="172"/>
      <c r="AA191" s="172"/>
      <c r="AB191" s="172"/>
    </row>
    <row r="192" spans="1:28" ht="15.75" hidden="1" customHeight="1">
      <c r="A192" s="17"/>
      <c r="B192" s="17"/>
      <c r="C192" s="132"/>
      <c r="D192" s="132"/>
      <c r="E192" s="133"/>
      <c r="F192" s="132"/>
      <c r="G192" s="134"/>
      <c r="H192" s="134"/>
      <c r="I192" s="135"/>
      <c r="J192" s="172"/>
      <c r="K192" s="172"/>
      <c r="L192" s="172"/>
      <c r="M192" s="172"/>
      <c r="N192" s="172"/>
      <c r="O192" s="172"/>
      <c r="P192" s="172"/>
      <c r="Q192" s="172"/>
      <c r="R192" s="172"/>
      <c r="S192" s="172"/>
      <c r="T192" s="172"/>
      <c r="U192" s="172"/>
      <c r="V192" s="172"/>
      <c r="W192" s="172"/>
      <c r="X192" s="172"/>
      <c r="Y192" s="172"/>
      <c r="Z192" s="172"/>
      <c r="AA192" s="172"/>
      <c r="AB192" s="172"/>
    </row>
    <row r="193" spans="1:28" ht="15.75" hidden="1" customHeight="1">
      <c r="A193" s="17"/>
      <c r="B193" s="17"/>
      <c r="C193" s="132"/>
      <c r="D193" s="132"/>
      <c r="E193" s="133"/>
      <c r="F193" s="132"/>
      <c r="G193" s="134"/>
      <c r="H193" s="134"/>
      <c r="I193" s="135"/>
      <c r="J193" s="172"/>
      <c r="K193" s="172"/>
      <c r="L193" s="172"/>
      <c r="M193" s="172"/>
      <c r="N193" s="172"/>
      <c r="O193" s="172"/>
      <c r="P193" s="172"/>
      <c r="Q193" s="172"/>
      <c r="R193" s="172"/>
      <c r="S193" s="172"/>
      <c r="T193" s="172"/>
      <c r="U193" s="172"/>
      <c r="V193" s="172"/>
      <c r="W193" s="172"/>
      <c r="X193" s="172"/>
      <c r="Y193" s="172"/>
      <c r="Z193" s="172"/>
      <c r="AA193" s="172"/>
      <c r="AB193" s="172"/>
    </row>
    <row r="194" spans="1:28" ht="15.75" hidden="1" customHeight="1">
      <c r="A194" s="17"/>
      <c r="B194" s="17"/>
      <c r="C194" s="132"/>
      <c r="D194" s="132"/>
      <c r="E194" s="133"/>
      <c r="F194" s="132"/>
      <c r="G194" s="134"/>
      <c r="H194" s="134"/>
      <c r="I194" s="135"/>
      <c r="J194" s="172"/>
      <c r="K194" s="172"/>
      <c r="L194" s="172"/>
      <c r="M194" s="172"/>
      <c r="N194" s="172"/>
      <c r="O194" s="172"/>
      <c r="P194" s="172"/>
      <c r="Q194" s="172"/>
      <c r="R194" s="172"/>
      <c r="S194" s="172"/>
      <c r="T194" s="172"/>
      <c r="U194" s="172"/>
      <c r="V194" s="172"/>
      <c r="W194" s="172"/>
      <c r="X194" s="172"/>
      <c r="Y194" s="172"/>
      <c r="Z194" s="172"/>
      <c r="AA194" s="172"/>
      <c r="AB194" s="172"/>
    </row>
    <row r="195" spans="1:28" ht="15.75" hidden="1" customHeight="1">
      <c r="A195" s="17"/>
      <c r="B195" s="17"/>
      <c r="C195" s="132"/>
      <c r="D195" s="132"/>
      <c r="E195" s="133"/>
      <c r="F195" s="132"/>
      <c r="G195" s="134"/>
      <c r="H195" s="134"/>
      <c r="I195" s="135"/>
      <c r="J195" s="172"/>
      <c r="K195" s="172"/>
      <c r="L195" s="172"/>
      <c r="M195" s="172"/>
      <c r="N195" s="172"/>
      <c r="O195" s="172"/>
      <c r="P195" s="172"/>
      <c r="Q195" s="172"/>
      <c r="R195" s="172"/>
      <c r="S195" s="172"/>
      <c r="T195" s="172"/>
      <c r="U195" s="172"/>
      <c r="V195" s="172"/>
      <c r="W195" s="172"/>
      <c r="X195" s="172"/>
      <c r="Y195" s="172"/>
      <c r="Z195" s="172"/>
      <c r="AA195" s="172"/>
      <c r="AB195" s="172"/>
    </row>
    <row r="196" spans="1:28" ht="15.75" hidden="1" customHeight="1">
      <c r="A196" s="17"/>
      <c r="B196" s="17"/>
      <c r="C196" s="132"/>
      <c r="D196" s="132"/>
      <c r="E196" s="133"/>
      <c r="F196" s="132"/>
      <c r="G196" s="134"/>
      <c r="H196" s="134"/>
      <c r="I196" s="135"/>
      <c r="J196" s="172"/>
      <c r="K196" s="172"/>
      <c r="L196" s="172"/>
      <c r="M196" s="172"/>
      <c r="N196" s="172"/>
      <c r="O196" s="172"/>
      <c r="P196" s="172"/>
      <c r="Q196" s="172"/>
      <c r="R196" s="172"/>
      <c r="S196" s="172"/>
      <c r="T196" s="172"/>
      <c r="U196" s="172"/>
      <c r="V196" s="172"/>
      <c r="W196" s="172"/>
      <c r="X196" s="172"/>
      <c r="Y196" s="172"/>
      <c r="Z196" s="172"/>
      <c r="AA196" s="172"/>
      <c r="AB196" s="172"/>
    </row>
    <row r="197" spans="1:28" ht="15.75" hidden="1" customHeight="1">
      <c r="A197" s="17"/>
      <c r="B197" s="17"/>
      <c r="C197" s="132"/>
      <c r="D197" s="132"/>
      <c r="E197" s="133"/>
      <c r="F197" s="132"/>
      <c r="G197" s="134"/>
      <c r="H197" s="134"/>
      <c r="I197" s="135"/>
      <c r="J197" s="172"/>
      <c r="K197" s="172"/>
      <c r="L197" s="172"/>
      <c r="M197" s="172"/>
      <c r="N197" s="172"/>
      <c r="O197" s="172"/>
      <c r="P197" s="172"/>
      <c r="Q197" s="172"/>
      <c r="R197" s="172"/>
      <c r="S197" s="172"/>
      <c r="T197" s="172"/>
      <c r="U197" s="172"/>
      <c r="V197" s="172"/>
      <c r="W197" s="172"/>
      <c r="X197" s="172"/>
      <c r="Y197" s="172"/>
      <c r="Z197" s="172"/>
      <c r="AA197" s="172"/>
      <c r="AB197" s="172"/>
    </row>
    <row r="198" spans="1:28" ht="15.75" hidden="1" customHeight="1">
      <c r="A198" s="17"/>
      <c r="B198" s="17"/>
      <c r="C198" s="132"/>
      <c r="D198" s="132"/>
      <c r="E198" s="133"/>
      <c r="F198" s="132"/>
      <c r="G198" s="134"/>
      <c r="H198" s="134"/>
      <c r="I198" s="135"/>
      <c r="J198" s="172"/>
      <c r="K198" s="172"/>
      <c r="L198" s="172"/>
      <c r="M198" s="172"/>
      <c r="N198" s="172"/>
      <c r="O198" s="172"/>
      <c r="P198" s="172"/>
      <c r="Q198" s="172"/>
      <c r="R198" s="172"/>
      <c r="S198" s="172"/>
      <c r="T198" s="172"/>
      <c r="U198" s="172"/>
      <c r="V198" s="172"/>
      <c r="W198" s="172"/>
      <c r="X198" s="172"/>
      <c r="Y198" s="172"/>
      <c r="Z198" s="172"/>
      <c r="AA198" s="172"/>
      <c r="AB198" s="172"/>
    </row>
    <row r="199" spans="1:28" ht="15.75" hidden="1" customHeight="1">
      <c r="A199" s="17"/>
      <c r="B199" s="17"/>
      <c r="C199" s="132"/>
      <c r="D199" s="132"/>
      <c r="E199" s="133"/>
      <c r="F199" s="132"/>
      <c r="G199" s="134"/>
      <c r="H199" s="134"/>
      <c r="I199" s="135"/>
      <c r="J199" s="172"/>
      <c r="K199" s="172"/>
      <c r="L199" s="172"/>
      <c r="M199" s="172"/>
      <c r="N199" s="172"/>
      <c r="O199" s="172"/>
      <c r="P199" s="172"/>
      <c r="Q199" s="172"/>
      <c r="R199" s="172"/>
      <c r="S199" s="172"/>
      <c r="T199" s="172"/>
      <c r="U199" s="172"/>
      <c r="V199" s="172"/>
      <c r="W199" s="172"/>
      <c r="X199" s="172"/>
      <c r="Y199" s="172"/>
      <c r="Z199" s="172"/>
      <c r="AA199" s="172"/>
      <c r="AB199" s="172"/>
    </row>
    <row r="200" spans="1:28" ht="15.75" hidden="1" customHeight="1">
      <c r="A200" s="17"/>
      <c r="B200" s="17"/>
      <c r="C200" s="132"/>
      <c r="D200" s="132"/>
      <c r="E200" s="133"/>
      <c r="F200" s="132"/>
      <c r="G200" s="134"/>
      <c r="H200" s="134"/>
      <c r="I200" s="135"/>
      <c r="J200" s="172"/>
      <c r="K200" s="172"/>
      <c r="L200" s="172"/>
      <c r="M200" s="172"/>
      <c r="N200" s="172"/>
      <c r="O200" s="172"/>
      <c r="P200" s="172"/>
      <c r="Q200" s="172"/>
      <c r="R200" s="172"/>
      <c r="S200" s="172"/>
      <c r="T200" s="172"/>
      <c r="U200" s="172"/>
      <c r="V200" s="172"/>
      <c r="W200" s="172"/>
      <c r="X200" s="172"/>
      <c r="Y200" s="172"/>
      <c r="Z200" s="172"/>
      <c r="AA200" s="172"/>
      <c r="AB200" s="172"/>
    </row>
    <row r="201" spans="1:28" ht="15.75" hidden="1" customHeight="1">
      <c r="A201" s="17"/>
      <c r="B201" s="17"/>
      <c r="C201" s="132"/>
      <c r="D201" s="132"/>
      <c r="E201" s="133"/>
      <c r="F201" s="132"/>
      <c r="G201" s="134"/>
      <c r="H201" s="134"/>
      <c r="I201" s="135"/>
      <c r="J201" s="172"/>
      <c r="K201" s="172"/>
      <c r="L201" s="172"/>
      <c r="M201" s="172"/>
      <c r="N201" s="172"/>
      <c r="O201" s="172"/>
      <c r="P201" s="172"/>
      <c r="Q201" s="172"/>
      <c r="R201" s="172"/>
      <c r="S201" s="172"/>
      <c r="T201" s="172"/>
      <c r="U201" s="172"/>
      <c r="V201" s="172"/>
      <c r="W201" s="172"/>
      <c r="X201" s="172"/>
      <c r="Y201" s="172"/>
      <c r="Z201" s="172"/>
      <c r="AA201" s="172"/>
      <c r="AB201" s="172"/>
    </row>
    <row r="202" spans="1:28" ht="15.75" hidden="1" customHeight="1">
      <c r="A202" s="17"/>
      <c r="B202" s="17"/>
      <c r="C202" s="132"/>
      <c r="D202" s="132"/>
      <c r="E202" s="133"/>
      <c r="F202" s="132"/>
      <c r="G202" s="134"/>
      <c r="H202" s="134"/>
      <c r="I202" s="135"/>
      <c r="J202" s="172"/>
      <c r="K202" s="172"/>
      <c r="L202" s="172"/>
      <c r="M202" s="172"/>
      <c r="N202" s="172"/>
      <c r="O202" s="172"/>
      <c r="P202" s="172"/>
      <c r="Q202" s="172"/>
      <c r="R202" s="172"/>
      <c r="S202" s="172"/>
      <c r="T202" s="172"/>
      <c r="U202" s="172"/>
      <c r="V202" s="172"/>
      <c r="W202" s="172"/>
      <c r="X202" s="172"/>
      <c r="Y202" s="172"/>
      <c r="Z202" s="172"/>
      <c r="AA202" s="172"/>
      <c r="AB202" s="172"/>
    </row>
    <row r="203" spans="1:28" ht="15.75" hidden="1" customHeight="1">
      <c r="A203" s="17"/>
      <c r="B203" s="17"/>
      <c r="C203" s="132"/>
      <c r="D203" s="132"/>
      <c r="E203" s="133"/>
      <c r="F203" s="132"/>
      <c r="G203" s="134"/>
      <c r="H203" s="134"/>
      <c r="I203" s="135"/>
      <c r="J203" s="172"/>
      <c r="K203" s="172"/>
      <c r="L203" s="172"/>
      <c r="M203" s="172"/>
      <c r="N203" s="172"/>
      <c r="O203" s="172"/>
      <c r="P203" s="172"/>
      <c r="Q203" s="172"/>
      <c r="R203" s="172"/>
      <c r="S203" s="172"/>
      <c r="T203" s="172"/>
      <c r="U203" s="172"/>
      <c r="V203" s="172"/>
      <c r="W203" s="172"/>
      <c r="X203" s="172"/>
      <c r="Y203" s="172"/>
      <c r="Z203" s="172"/>
      <c r="AA203" s="172"/>
      <c r="AB203" s="172"/>
    </row>
    <row r="204" spans="1:28" ht="15.75" hidden="1" customHeight="1">
      <c r="A204" s="17"/>
      <c r="B204" s="17"/>
      <c r="C204" s="132"/>
      <c r="D204" s="132"/>
      <c r="E204" s="133"/>
      <c r="F204" s="132"/>
      <c r="G204" s="134"/>
      <c r="H204" s="134"/>
      <c r="I204" s="135"/>
      <c r="J204" s="172"/>
      <c r="K204" s="172"/>
      <c r="L204" s="172"/>
      <c r="M204" s="172"/>
      <c r="N204" s="172"/>
      <c r="O204" s="172"/>
      <c r="P204" s="172"/>
      <c r="Q204" s="172"/>
      <c r="R204" s="172"/>
      <c r="S204" s="172"/>
      <c r="T204" s="172"/>
      <c r="U204" s="172"/>
      <c r="V204" s="172"/>
      <c r="W204" s="172"/>
      <c r="X204" s="172"/>
      <c r="Y204" s="172"/>
      <c r="Z204" s="172"/>
      <c r="AA204" s="172"/>
      <c r="AB204" s="172"/>
    </row>
    <row r="205" spans="1:28" ht="15.75" hidden="1" customHeight="1">
      <c r="A205" s="17"/>
      <c r="B205" s="17"/>
      <c r="C205" s="132"/>
      <c r="D205" s="132"/>
      <c r="E205" s="133"/>
      <c r="F205" s="132"/>
      <c r="G205" s="134"/>
      <c r="H205" s="134"/>
      <c r="I205" s="135"/>
      <c r="J205" s="172"/>
      <c r="K205" s="172"/>
      <c r="L205" s="172"/>
      <c r="M205" s="172"/>
      <c r="N205" s="172"/>
      <c r="O205" s="172"/>
      <c r="P205" s="172"/>
      <c r="Q205" s="172"/>
      <c r="R205" s="172"/>
      <c r="S205" s="172"/>
      <c r="T205" s="172"/>
      <c r="U205" s="172"/>
      <c r="V205" s="172"/>
      <c r="W205" s="172"/>
      <c r="X205" s="172"/>
      <c r="Y205" s="172"/>
      <c r="Z205" s="172"/>
      <c r="AA205" s="172"/>
      <c r="AB205" s="172"/>
    </row>
    <row r="206" spans="1:28" ht="15.75" hidden="1" customHeight="1">
      <c r="A206" s="17"/>
      <c r="B206" s="17"/>
      <c r="C206" s="132"/>
      <c r="D206" s="132"/>
      <c r="E206" s="133"/>
      <c r="F206" s="132"/>
      <c r="G206" s="134"/>
      <c r="H206" s="134"/>
      <c r="I206" s="135"/>
      <c r="J206" s="172"/>
      <c r="K206" s="172"/>
      <c r="L206" s="172"/>
      <c r="M206" s="172"/>
      <c r="N206" s="172"/>
      <c r="O206" s="172"/>
      <c r="P206" s="172"/>
      <c r="Q206" s="172"/>
      <c r="R206" s="172"/>
      <c r="S206" s="172"/>
      <c r="T206" s="172"/>
      <c r="U206" s="172"/>
      <c r="V206" s="172"/>
      <c r="W206" s="172"/>
      <c r="X206" s="172"/>
      <c r="Y206" s="172"/>
      <c r="Z206" s="172"/>
      <c r="AA206" s="172"/>
      <c r="AB206" s="172"/>
    </row>
    <row r="207" spans="1:28" ht="15.75" hidden="1" customHeight="1">
      <c r="A207" s="17"/>
      <c r="B207" s="17"/>
      <c r="C207" s="132"/>
      <c r="D207" s="132"/>
      <c r="E207" s="133"/>
      <c r="F207" s="132"/>
      <c r="G207" s="134"/>
      <c r="H207" s="134"/>
      <c r="I207" s="135"/>
      <c r="J207" s="172"/>
      <c r="K207" s="172"/>
      <c r="L207" s="172"/>
      <c r="M207" s="172"/>
      <c r="N207" s="172"/>
      <c r="O207" s="172"/>
      <c r="P207" s="172"/>
      <c r="Q207" s="172"/>
      <c r="R207" s="172"/>
      <c r="S207" s="172"/>
      <c r="T207" s="172"/>
      <c r="U207" s="172"/>
      <c r="V207" s="172"/>
      <c r="W207" s="172"/>
      <c r="X207" s="172"/>
      <c r="Y207" s="172"/>
      <c r="Z207" s="172"/>
      <c r="AA207" s="172"/>
      <c r="AB207" s="172"/>
    </row>
    <row r="208" spans="1:28" ht="15.75" hidden="1" customHeight="1">
      <c r="A208" s="17"/>
      <c r="B208" s="17"/>
      <c r="C208" s="132"/>
      <c r="D208" s="132"/>
      <c r="E208" s="133"/>
      <c r="F208" s="132"/>
      <c r="G208" s="134"/>
      <c r="H208" s="134"/>
      <c r="I208" s="135"/>
      <c r="J208" s="172"/>
      <c r="K208" s="172"/>
      <c r="L208" s="172"/>
      <c r="M208" s="172"/>
      <c r="N208" s="172"/>
      <c r="O208" s="172"/>
      <c r="P208" s="172"/>
      <c r="Q208" s="172"/>
      <c r="R208" s="172"/>
      <c r="S208" s="172"/>
      <c r="T208" s="172"/>
      <c r="U208" s="172"/>
      <c r="V208" s="172"/>
      <c r="W208" s="172"/>
      <c r="X208" s="172"/>
      <c r="Y208" s="172"/>
      <c r="Z208" s="172"/>
      <c r="AA208" s="172"/>
      <c r="AB208" s="172"/>
    </row>
    <row r="209" spans="1:28" ht="15.75" hidden="1" customHeight="1">
      <c r="A209" s="17"/>
      <c r="B209" s="17"/>
      <c r="C209" s="132"/>
      <c r="D209" s="132"/>
      <c r="E209" s="133"/>
      <c r="F209" s="132"/>
      <c r="G209" s="134"/>
      <c r="H209" s="134"/>
      <c r="I209" s="135"/>
      <c r="J209" s="172"/>
      <c r="K209" s="172"/>
      <c r="L209" s="172"/>
      <c r="M209" s="172"/>
      <c r="N209" s="172"/>
      <c r="O209" s="172"/>
      <c r="P209" s="172"/>
      <c r="Q209" s="172"/>
      <c r="R209" s="172"/>
      <c r="S209" s="172"/>
      <c r="T209" s="172"/>
      <c r="U209" s="172"/>
      <c r="V209" s="172"/>
      <c r="W209" s="172"/>
      <c r="X209" s="172"/>
      <c r="Y209" s="172"/>
      <c r="Z209" s="172"/>
      <c r="AA209" s="172"/>
      <c r="AB209" s="172"/>
    </row>
    <row r="210" spans="1:28" ht="15.75" hidden="1" customHeight="1">
      <c r="A210" s="17"/>
      <c r="B210" s="17"/>
      <c r="C210" s="132"/>
      <c r="D210" s="132"/>
      <c r="E210" s="133"/>
      <c r="F210" s="132"/>
      <c r="G210" s="134"/>
      <c r="H210" s="134"/>
      <c r="I210" s="135"/>
      <c r="J210" s="172"/>
      <c r="K210" s="172"/>
      <c r="L210" s="172"/>
      <c r="M210" s="172"/>
      <c r="N210" s="172"/>
      <c r="O210" s="172"/>
      <c r="P210" s="172"/>
      <c r="Q210" s="172"/>
      <c r="R210" s="172"/>
      <c r="S210" s="172"/>
      <c r="T210" s="172"/>
      <c r="U210" s="172"/>
      <c r="V210" s="172"/>
      <c r="W210" s="172"/>
      <c r="X210" s="172"/>
      <c r="Y210" s="172"/>
      <c r="Z210" s="172"/>
      <c r="AA210" s="172"/>
      <c r="AB210" s="172"/>
    </row>
    <row r="211" spans="1:28" ht="15.75" hidden="1" customHeight="1">
      <c r="A211" s="17"/>
      <c r="B211" s="17"/>
      <c r="C211" s="132"/>
      <c r="D211" s="132"/>
      <c r="E211" s="133"/>
      <c r="F211" s="132"/>
      <c r="G211" s="134"/>
      <c r="H211" s="134"/>
      <c r="I211" s="135"/>
      <c r="J211" s="172"/>
      <c r="K211" s="172"/>
      <c r="L211" s="172"/>
      <c r="M211" s="172"/>
      <c r="N211" s="172"/>
      <c r="O211" s="172"/>
      <c r="P211" s="172"/>
      <c r="Q211" s="172"/>
      <c r="R211" s="172"/>
      <c r="S211" s="172"/>
      <c r="T211" s="172"/>
      <c r="U211" s="172"/>
      <c r="V211" s="172"/>
      <c r="W211" s="172"/>
      <c r="X211" s="172"/>
      <c r="Y211" s="172"/>
      <c r="Z211" s="172"/>
      <c r="AA211" s="172"/>
      <c r="AB211" s="172"/>
    </row>
    <row r="212" spans="1:28" ht="15.75" hidden="1" customHeight="1">
      <c r="A212" s="17"/>
      <c r="B212" s="17"/>
      <c r="C212" s="132"/>
      <c r="D212" s="132"/>
      <c r="E212" s="133"/>
      <c r="F212" s="132"/>
      <c r="G212" s="134"/>
      <c r="H212" s="134"/>
      <c r="I212" s="135"/>
      <c r="J212" s="172"/>
      <c r="K212" s="172"/>
      <c r="L212" s="172"/>
      <c r="M212" s="172"/>
      <c r="N212" s="172"/>
      <c r="O212" s="172"/>
      <c r="P212" s="172"/>
      <c r="Q212" s="172"/>
      <c r="R212" s="172"/>
      <c r="S212" s="172"/>
      <c r="T212" s="172"/>
      <c r="U212" s="172"/>
      <c r="V212" s="172"/>
      <c r="W212" s="172"/>
      <c r="X212" s="172"/>
      <c r="Y212" s="172"/>
      <c r="Z212" s="172"/>
      <c r="AA212" s="172"/>
      <c r="AB212" s="172"/>
    </row>
    <row r="213" spans="1:28" ht="15.75" hidden="1" customHeight="1">
      <c r="A213" s="17"/>
      <c r="B213" s="17"/>
      <c r="C213" s="132"/>
      <c r="D213" s="132"/>
      <c r="E213" s="133"/>
      <c r="F213" s="132"/>
      <c r="G213" s="134"/>
      <c r="H213" s="134"/>
      <c r="I213" s="135"/>
      <c r="J213" s="172"/>
      <c r="K213" s="172"/>
      <c r="L213" s="172"/>
      <c r="M213" s="172"/>
      <c r="N213" s="172"/>
      <c r="O213" s="172"/>
      <c r="P213" s="172"/>
      <c r="Q213" s="172"/>
      <c r="R213" s="172"/>
      <c r="S213" s="172"/>
      <c r="T213" s="172"/>
      <c r="U213" s="172"/>
      <c r="V213" s="172"/>
      <c r="W213" s="172"/>
      <c r="X213" s="172"/>
      <c r="Y213" s="172"/>
      <c r="Z213" s="172"/>
      <c r="AA213" s="172"/>
      <c r="AB213" s="172"/>
    </row>
    <row r="214" spans="1:28" ht="15.75" hidden="1" customHeight="1">
      <c r="A214" s="17"/>
      <c r="B214" s="17"/>
      <c r="C214" s="132"/>
      <c r="D214" s="132"/>
      <c r="E214" s="133"/>
      <c r="F214" s="132"/>
      <c r="G214" s="134"/>
      <c r="H214" s="134"/>
      <c r="I214" s="135"/>
      <c r="J214" s="172"/>
      <c r="K214" s="172"/>
      <c r="L214" s="172"/>
      <c r="M214" s="172"/>
      <c r="N214" s="172"/>
      <c r="O214" s="172"/>
      <c r="P214" s="172"/>
      <c r="Q214" s="172"/>
      <c r="R214" s="172"/>
      <c r="S214" s="172"/>
      <c r="T214" s="172"/>
      <c r="U214" s="172"/>
      <c r="V214" s="172"/>
      <c r="W214" s="172"/>
      <c r="X214" s="172"/>
      <c r="Y214" s="172"/>
      <c r="Z214" s="172"/>
      <c r="AA214" s="172"/>
      <c r="AB214" s="172"/>
    </row>
    <row r="215" spans="1:28" ht="15.75" hidden="1" customHeight="1">
      <c r="A215" s="17"/>
      <c r="B215" s="17"/>
      <c r="C215" s="132"/>
      <c r="D215" s="132"/>
      <c r="E215" s="133"/>
      <c r="F215" s="132"/>
      <c r="G215" s="134"/>
      <c r="H215" s="134"/>
      <c r="I215" s="135"/>
      <c r="J215" s="172"/>
      <c r="K215" s="172"/>
      <c r="L215" s="172"/>
      <c r="M215" s="172"/>
      <c r="N215" s="172"/>
      <c r="O215" s="172"/>
      <c r="P215" s="172"/>
      <c r="Q215" s="172"/>
      <c r="R215" s="172"/>
      <c r="S215" s="172"/>
      <c r="T215" s="172"/>
      <c r="U215" s="172"/>
      <c r="V215" s="172"/>
      <c r="W215" s="172"/>
      <c r="X215" s="172"/>
      <c r="Y215" s="172"/>
      <c r="Z215" s="172"/>
      <c r="AA215" s="172"/>
      <c r="AB215" s="172"/>
    </row>
    <row r="216" spans="1:28" ht="15.75" hidden="1" customHeight="1">
      <c r="A216" s="17"/>
      <c r="B216" s="17"/>
      <c r="C216" s="132"/>
      <c r="D216" s="132"/>
      <c r="E216" s="133"/>
      <c r="F216" s="132"/>
      <c r="G216" s="134"/>
      <c r="H216" s="134"/>
      <c r="I216" s="135"/>
      <c r="J216" s="172"/>
      <c r="K216" s="172"/>
      <c r="L216" s="172"/>
      <c r="M216" s="172"/>
      <c r="N216" s="172"/>
      <c r="O216" s="172"/>
      <c r="P216" s="172"/>
      <c r="Q216" s="172"/>
      <c r="R216" s="172"/>
      <c r="S216" s="172"/>
      <c r="T216" s="172"/>
      <c r="U216" s="172"/>
      <c r="V216" s="172"/>
      <c r="W216" s="172"/>
      <c r="X216" s="172"/>
      <c r="Y216" s="172"/>
      <c r="Z216" s="172"/>
      <c r="AA216" s="172"/>
      <c r="AB216" s="172"/>
    </row>
    <row r="217" spans="1:28" ht="15.75" hidden="1" customHeight="1">
      <c r="A217" s="17"/>
      <c r="B217" s="17"/>
      <c r="C217" s="132"/>
      <c r="D217" s="132"/>
      <c r="E217" s="133"/>
      <c r="F217" s="132"/>
      <c r="G217" s="134"/>
      <c r="H217" s="134"/>
      <c r="I217" s="135"/>
      <c r="J217" s="172"/>
      <c r="K217" s="172"/>
      <c r="L217" s="172"/>
      <c r="M217" s="172"/>
      <c r="N217" s="172"/>
      <c r="O217" s="172"/>
      <c r="P217" s="172"/>
      <c r="Q217" s="172"/>
      <c r="R217" s="172"/>
      <c r="S217" s="172"/>
      <c r="T217" s="172"/>
      <c r="U217" s="172"/>
      <c r="V217" s="172"/>
      <c r="W217" s="172"/>
      <c r="X217" s="172"/>
      <c r="Y217" s="172"/>
      <c r="Z217" s="172"/>
      <c r="AA217" s="172"/>
      <c r="AB217" s="172"/>
    </row>
    <row r="218" spans="1:28" ht="15.75" hidden="1" customHeight="1">
      <c r="A218" s="17"/>
      <c r="B218" s="17"/>
      <c r="C218" s="132"/>
      <c r="D218" s="132"/>
      <c r="E218" s="133"/>
      <c r="F218" s="132"/>
      <c r="G218" s="134"/>
      <c r="H218" s="134"/>
      <c r="I218" s="135"/>
      <c r="J218" s="172"/>
      <c r="K218" s="172"/>
      <c r="L218" s="172"/>
      <c r="M218" s="172"/>
      <c r="N218" s="172"/>
      <c r="O218" s="172"/>
      <c r="P218" s="172"/>
      <c r="Q218" s="172"/>
      <c r="R218" s="172"/>
      <c r="S218" s="172"/>
      <c r="T218" s="172"/>
      <c r="U218" s="172"/>
      <c r="V218" s="172"/>
      <c r="W218" s="172"/>
      <c r="X218" s="172"/>
      <c r="Y218" s="172"/>
      <c r="Z218" s="172"/>
      <c r="AA218" s="172"/>
      <c r="AB218" s="172"/>
    </row>
    <row r="219" spans="1:28" ht="15.75" hidden="1" customHeight="1">
      <c r="A219" s="17"/>
      <c r="B219" s="17"/>
      <c r="C219" s="132"/>
      <c r="D219" s="132"/>
      <c r="E219" s="133"/>
      <c r="F219" s="132"/>
      <c r="G219" s="134"/>
      <c r="H219" s="134"/>
      <c r="I219" s="135"/>
      <c r="J219" s="172"/>
      <c r="K219" s="172"/>
      <c r="L219" s="172"/>
      <c r="M219" s="172"/>
      <c r="N219" s="172"/>
      <c r="O219" s="172"/>
      <c r="P219" s="172"/>
      <c r="Q219" s="172"/>
      <c r="R219" s="172"/>
      <c r="S219" s="172"/>
      <c r="T219" s="172"/>
      <c r="U219" s="172"/>
      <c r="V219" s="172"/>
      <c r="W219" s="172"/>
      <c r="X219" s="172"/>
      <c r="Y219" s="172"/>
      <c r="Z219" s="172"/>
      <c r="AA219" s="172"/>
      <c r="AB219" s="172"/>
    </row>
    <row r="220" spans="1:28" ht="15.75" hidden="1" customHeight="1">
      <c r="A220" s="17"/>
      <c r="B220" s="17"/>
      <c r="C220" s="132"/>
      <c r="D220" s="132"/>
      <c r="E220" s="133"/>
      <c r="F220" s="132"/>
      <c r="G220" s="134"/>
      <c r="H220" s="134"/>
      <c r="I220" s="135"/>
      <c r="J220" s="172"/>
      <c r="K220" s="172"/>
      <c r="L220" s="172"/>
      <c r="M220" s="172"/>
      <c r="N220" s="172"/>
      <c r="O220" s="172"/>
      <c r="P220" s="172"/>
      <c r="Q220" s="172"/>
      <c r="R220" s="172"/>
      <c r="S220" s="172"/>
      <c r="T220" s="172"/>
      <c r="U220" s="172"/>
      <c r="V220" s="172"/>
      <c r="W220" s="172"/>
      <c r="X220" s="172"/>
      <c r="Y220" s="172"/>
      <c r="Z220" s="172"/>
      <c r="AA220" s="172"/>
      <c r="AB220" s="172"/>
    </row>
    <row r="221" spans="1:28" ht="15.75" hidden="1" customHeight="1">
      <c r="A221" s="17"/>
      <c r="B221" s="17"/>
      <c r="C221" s="132"/>
      <c r="D221" s="132"/>
      <c r="E221" s="133"/>
      <c r="F221" s="132"/>
      <c r="G221" s="134"/>
      <c r="H221" s="134"/>
      <c r="I221" s="135"/>
      <c r="J221" s="172"/>
      <c r="K221" s="172"/>
      <c r="L221" s="172"/>
      <c r="M221" s="172"/>
      <c r="N221" s="172"/>
      <c r="O221" s="172"/>
      <c r="P221" s="172"/>
      <c r="Q221" s="172"/>
      <c r="R221" s="172"/>
      <c r="S221" s="172"/>
      <c r="T221" s="172"/>
      <c r="U221" s="172"/>
      <c r="V221" s="172"/>
      <c r="W221" s="172"/>
      <c r="X221" s="172"/>
      <c r="Y221" s="172"/>
      <c r="Z221" s="172"/>
      <c r="AA221" s="172"/>
      <c r="AB221" s="172"/>
    </row>
    <row r="222" spans="1:28" ht="15.75" hidden="1" customHeight="1">
      <c r="A222" s="17"/>
      <c r="B222" s="17"/>
      <c r="C222" s="132"/>
      <c r="D222" s="132"/>
      <c r="E222" s="133"/>
      <c r="F222" s="132"/>
      <c r="G222" s="134"/>
      <c r="H222" s="134"/>
      <c r="I222" s="135"/>
      <c r="J222" s="172"/>
      <c r="K222" s="172"/>
      <c r="L222" s="172"/>
      <c r="M222" s="172"/>
      <c r="N222" s="172"/>
      <c r="O222" s="172"/>
      <c r="P222" s="172"/>
      <c r="Q222" s="172"/>
      <c r="R222" s="172"/>
      <c r="S222" s="172"/>
      <c r="T222" s="172"/>
      <c r="U222" s="172"/>
      <c r="V222" s="172"/>
      <c r="W222" s="172"/>
      <c r="X222" s="172"/>
      <c r="Y222" s="172"/>
      <c r="Z222" s="172"/>
      <c r="AA222" s="172"/>
      <c r="AB222" s="172"/>
    </row>
    <row r="223" spans="1:28" ht="15.75" hidden="1" customHeight="1">
      <c r="A223" s="17"/>
      <c r="B223" s="17"/>
      <c r="C223" s="132"/>
      <c r="D223" s="132"/>
      <c r="E223" s="133"/>
      <c r="F223" s="132"/>
      <c r="G223" s="134"/>
      <c r="H223" s="134"/>
      <c r="I223" s="135"/>
      <c r="J223" s="172"/>
      <c r="K223" s="172"/>
      <c r="L223" s="172"/>
      <c r="M223" s="172"/>
      <c r="N223" s="172"/>
      <c r="O223" s="172"/>
      <c r="P223" s="172"/>
      <c r="Q223" s="172"/>
      <c r="R223" s="172"/>
      <c r="S223" s="172"/>
      <c r="T223" s="172"/>
      <c r="U223" s="172"/>
      <c r="V223" s="172"/>
      <c r="W223" s="172"/>
      <c r="X223" s="172"/>
      <c r="Y223" s="172"/>
      <c r="Z223" s="172"/>
      <c r="AA223" s="172"/>
      <c r="AB223" s="172"/>
    </row>
    <row r="224" spans="1:28" ht="15.75" hidden="1" customHeight="1">
      <c r="A224" s="17"/>
      <c r="B224" s="17"/>
      <c r="C224" s="132"/>
      <c r="D224" s="132"/>
      <c r="E224" s="133"/>
      <c r="F224" s="132"/>
      <c r="G224" s="134"/>
      <c r="H224" s="134"/>
      <c r="I224" s="135"/>
      <c r="J224" s="172"/>
      <c r="K224" s="172"/>
      <c r="L224" s="172"/>
      <c r="M224" s="172"/>
      <c r="N224" s="172"/>
      <c r="O224" s="172"/>
      <c r="P224" s="172"/>
      <c r="Q224" s="172"/>
      <c r="R224" s="172"/>
      <c r="S224" s="172"/>
      <c r="T224" s="172"/>
      <c r="U224" s="172"/>
      <c r="V224" s="172"/>
      <c r="W224" s="172"/>
      <c r="X224" s="172"/>
      <c r="Y224" s="172"/>
      <c r="Z224" s="172"/>
      <c r="AA224" s="172"/>
      <c r="AB224" s="172"/>
    </row>
    <row r="225" spans="1:28" ht="15.75" hidden="1" customHeight="1">
      <c r="A225" s="17"/>
      <c r="B225" s="17"/>
      <c r="C225" s="132"/>
      <c r="D225" s="132"/>
      <c r="E225" s="133"/>
      <c r="F225" s="132"/>
      <c r="G225" s="134"/>
      <c r="H225" s="134"/>
      <c r="I225" s="135"/>
      <c r="J225" s="172"/>
      <c r="K225" s="172"/>
      <c r="L225" s="172"/>
      <c r="M225" s="172"/>
      <c r="N225" s="172"/>
      <c r="O225" s="172"/>
      <c r="P225" s="172"/>
      <c r="Q225" s="172"/>
      <c r="R225" s="172"/>
      <c r="S225" s="172"/>
      <c r="T225" s="172"/>
      <c r="U225" s="172"/>
      <c r="V225" s="172"/>
      <c r="W225" s="172"/>
      <c r="X225" s="172"/>
      <c r="Y225" s="172"/>
      <c r="Z225" s="172"/>
      <c r="AA225" s="172"/>
      <c r="AB225" s="172"/>
    </row>
    <row r="226" spans="1:28" ht="15.75" hidden="1" customHeight="1">
      <c r="A226" s="17"/>
      <c r="B226" s="17"/>
      <c r="C226" s="132"/>
      <c r="D226" s="132"/>
      <c r="E226" s="133"/>
      <c r="F226" s="132"/>
      <c r="G226" s="134"/>
      <c r="H226" s="134"/>
      <c r="I226" s="135"/>
      <c r="J226" s="172"/>
      <c r="K226" s="172"/>
      <c r="L226" s="172"/>
      <c r="M226" s="172"/>
      <c r="N226" s="172"/>
      <c r="O226" s="172"/>
      <c r="P226" s="172"/>
      <c r="Q226" s="172"/>
      <c r="R226" s="172"/>
      <c r="S226" s="172"/>
      <c r="T226" s="172"/>
      <c r="U226" s="172"/>
      <c r="V226" s="172"/>
      <c r="W226" s="172"/>
      <c r="X226" s="172"/>
      <c r="Y226" s="172"/>
      <c r="Z226" s="172"/>
      <c r="AA226" s="172"/>
      <c r="AB226" s="172"/>
    </row>
    <row r="227" spans="1:28" ht="15.75" hidden="1" customHeight="1">
      <c r="A227" s="17"/>
      <c r="B227" s="17"/>
      <c r="C227" s="132"/>
      <c r="D227" s="132"/>
      <c r="E227" s="133"/>
      <c r="F227" s="132"/>
      <c r="G227" s="134"/>
      <c r="H227" s="134"/>
      <c r="I227" s="135"/>
      <c r="J227" s="172"/>
      <c r="K227" s="172"/>
      <c r="L227" s="172"/>
      <c r="M227" s="172"/>
      <c r="N227" s="172"/>
      <c r="O227" s="172"/>
      <c r="P227" s="172"/>
      <c r="Q227" s="172"/>
      <c r="R227" s="172"/>
      <c r="S227" s="172"/>
      <c r="T227" s="172"/>
      <c r="U227" s="172"/>
      <c r="V227" s="172"/>
      <c r="W227" s="172"/>
      <c r="X227" s="172"/>
      <c r="Y227" s="172"/>
      <c r="Z227" s="172"/>
      <c r="AA227" s="172"/>
      <c r="AB227" s="172"/>
    </row>
    <row r="228" spans="1:28" ht="15.75" hidden="1" customHeight="1">
      <c r="A228" s="17"/>
      <c r="B228" s="17"/>
      <c r="C228" s="132"/>
      <c r="D228" s="132"/>
      <c r="E228" s="133"/>
      <c r="F228" s="132"/>
      <c r="G228" s="134"/>
      <c r="H228" s="134"/>
      <c r="I228" s="135"/>
      <c r="J228" s="172"/>
      <c r="K228" s="172"/>
      <c r="L228" s="172"/>
      <c r="M228" s="172"/>
      <c r="N228" s="172"/>
      <c r="O228" s="172"/>
      <c r="P228" s="172"/>
      <c r="Q228" s="172"/>
      <c r="R228" s="172"/>
      <c r="S228" s="172"/>
      <c r="T228" s="172"/>
      <c r="U228" s="172"/>
      <c r="V228" s="172"/>
      <c r="W228" s="172"/>
      <c r="X228" s="172"/>
      <c r="Y228" s="172"/>
      <c r="Z228" s="172"/>
      <c r="AA228" s="172"/>
      <c r="AB228" s="172"/>
    </row>
    <row r="229" spans="1:28" ht="15.75" hidden="1" customHeight="1">
      <c r="A229" s="17"/>
      <c r="B229" s="17"/>
      <c r="C229" s="132"/>
      <c r="D229" s="132"/>
      <c r="E229" s="133"/>
      <c r="F229" s="132"/>
      <c r="G229" s="134"/>
      <c r="H229" s="134"/>
      <c r="I229" s="135"/>
      <c r="J229" s="172"/>
      <c r="K229" s="172"/>
      <c r="L229" s="172"/>
      <c r="M229" s="172"/>
      <c r="N229" s="172"/>
      <c r="O229" s="172"/>
      <c r="P229" s="172"/>
      <c r="Q229" s="172"/>
      <c r="R229" s="172"/>
      <c r="S229" s="172"/>
      <c r="T229" s="172"/>
      <c r="U229" s="172"/>
      <c r="V229" s="172"/>
      <c r="W229" s="172"/>
      <c r="X229" s="172"/>
      <c r="Y229" s="172"/>
      <c r="Z229" s="172"/>
      <c r="AA229" s="172"/>
      <c r="AB229" s="172"/>
    </row>
    <row r="230" spans="1:28" ht="15.75" hidden="1" customHeight="1">
      <c r="A230" s="17"/>
      <c r="B230" s="17"/>
      <c r="C230" s="132"/>
      <c r="D230" s="132"/>
      <c r="E230" s="133"/>
      <c r="F230" s="132"/>
      <c r="G230" s="134"/>
      <c r="H230" s="134"/>
      <c r="I230" s="135"/>
      <c r="J230" s="172"/>
      <c r="K230" s="172"/>
      <c r="L230" s="172"/>
      <c r="M230" s="172"/>
      <c r="N230" s="172"/>
      <c r="O230" s="172"/>
      <c r="P230" s="172"/>
      <c r="Q230" s="172"/>
      <c r="R230" s="172"/>
      <c r="S230" s="172"/>
      <c r="T230" s="172"/>
      <c r="U230" s="172"/>
      <c r="V230" s="172"/>
      <c r="W230" s="172"/>
      <c r="X230" s="172"/>
      <c r="Y230" s="172"/>
      <c r="Z230" s="172"/>
      <c r="AA230" s="172"/>
      <c r="AB230" s="172"/>
    </row>
    <row r="231" spans="1:28" ht="15.75" hidden="1" customHeight="1">
      <c r="A231" s="17"/>
      <c r="B231" s="17"/>
      <c r="C231" s="132"/>
      <c r="D231" s="132"/>
      <c r="E231" s="133"/>
      <c r="F231" s="132"/>
      <c r="G231" s="134"/>
      <c r="H231" s="134"/>
      <c r="I231" s="135"/>
      <c r="J231" s="172"/>
      <c r="K231" s="172"/>
      <c r="L231" s="172"/>
      <c r="M231" s="172"/>
      <c r="N231" s="172"/>
      <c r="O231" s="172"/>
      <c r="P231" s="172"/>
      <c r="Q231" s="172"/>
      <c r="R231" s="172"/>
      <c r="S231" s="172"/>
      <c r="T231" s="172"/>
      <c r="U231" s="172"/>
      <c r="V231" s="172"/>
      <c r="W231" s="172"/>
      <c r="X231" s="172"/>
      <c r="Y231" s="172"/>
      <c r="Z231" s="172"/>
      <c r="AA231" s="172"/>
      <c r="AB231" s="172"/>
    </row>
    <row r="232" spans="1:28" ht="15.75" hidden="1" customHeight="1">
      <c r="A232" s="17"/>
      <c r="B232" s="17"/>
      <c r="C232" s="132"/>
      <c r="D232" s="132"/>
      <c r="E232" s="133"/>
      <c r="F232" s="132"/>
      <c r="G232" s="134"/>
      <c r="H232" s="134"/>
      <c r="I232" s="135"/>
      <c r="J232" s="172"/>
      <c r="K232" s="172"/>
      <c r="L232" s="172"/>
      <c r="M232" s="172"/>
      <c r="N232" s="172"/>
      <c r="O232" s="172"/>
      <c r="P232" s="172"/>
      <c r="Q232" s="172"/>
      <c r="R232" s="172"/>
      <c r="S232" s="172"/>
      <c r="T232" s="172"/>
      <c r="U232" s="172"/>
      <c r="V232" s="172"/>
      <c r="W232" s="172"/>
      <c r="X232" s="172"/>
      <c r="Y232" s="172"/>
      <c r="Z232" s="172"/>
      <c r="AA232" s="172"/>
      <c r="AB232" s="172"/>
    </row>
    <row r="233" spans="1:28" ht="15.75" hidden="1" customHeight="1">
      <c r="A233" s="17"/>
      <c r="B233" s="17"/>
      <c r="C233" s="132"/>
      <c r="D233" s="132"/>
      <c r="E233" s="133"/>
      <c r="F233" s="132"/>
      <c r="G233" s="134"/>
      <c r="H233" s="134"/>
      <c r="I233" s="135"/>
      <c r="J233" s="172"/>
      <c r="K233" s="172"/>
      <c r="L233" s="172"/>
      <c r="M233" s="172"/>
      <c r="N233" s="172"/>
      <c r="O233" s="172"/>
      <c r="P233" s="172"/>
      <c r="Q233" s="172"/>
      <c r="R233" s="172"/>
      <c r="S233" s="172"/>
      <c r="T233" s="172"/>
      <c r="U233" s="172"/>
      <c r="V233" s="172"/>
      <c r="W233" s="172"/>
      <c r="X233" s="172"/>
      <c r="Y233" s="172"/>
      <c r="Z233" s="172"/>
      <c r="AA233" s="172"/>
      <c r="AB233" s="172"/>
    </row>
    <row r="234" spans="1:28" ht="15.75" hidden="1" customHeight="1">
      <c r="A234" s="17"/>
      <c r="B234" s="17"/>
      <c r="C234" s="132"/>
      <c r="D234" s="132"/>
      <c r="E234" s="133"/>
      <c r="F234" s="132"/>
      <c r="G234" s="134"/>
      <c r="H234" s="134"/>
      <c r="I234" s="135"/>
      <c r="J234" s="172"/>
      <c r="K234" s="172"/>
      <c r="L234" s="172"/>
      <c r="M234" s="172"/>
      <c r="N234" s="172"/>
      <c r="O234" s="172"/>
      <c r="P234" s="172"/>
      <c r="Q234" s="172"/>
      <c r="R234" s="172"/>
      <c r="S234" s="172"/>
      <c r="T234" s="172"/>
      <c r="U234" s="172"/>
      <c r="V234" s="172"/>
      <c r="W234" s="172"/>
      <c r="X234" s="172"/>
      <c r="Y234" s="172"/>
      <c r="Z234" s="172"/>
      <c r="AA234" s="172"/>
      <c r="AB234" s="172"/>
    </row>
    <row r="235" spans="1:28" ht="15.75" hidden="1" customHeight="1">
      <c r="A235" s="17"/>
      <c r="B235" s="17"/>
      <c r="C235" s="132"/>
      <c r="D235" s="132"/>
      <c r="E235" s="133"/>
      <c r="F235" s="132"/>
      <c r="G235" s="134"/>
      <c r="H235" s="134"/>
      <c r="I235" s="135"/>
      <c r="J235" s="172"/>
      <c r="K235" s="172"/>
      <c r="L235" s="172"/>
      <c r="M235" s="172"/>
      <c r="N235" s="172"/>
      <c r="O235" s="172"/>
      <c r="P235" s="172"/>
      <c r="Q235" s="172"/>
      <c r="R235" s="172"/>
      <c r="S235" s="172"/>
      <c r="T235" s="172"/>
      <c r="U235" s="172"/>
      <c r="V235" s="172"/>
      <c r="W235" s="172"/>
      <c r="X235" s="172"/>
      <c r="Y235" s="172"/>
      <c r="Z235" s="172"/>
      <c r="AA235" s="172"/>
      <c r="AB235" s="172"/>
    </row>
    <row r="236" spans="1:28" ht="15.75" hidden="1" customHeight="1">
      <c r="A236" s="17"/>
      <c r="B236" s="17"/>
      <c r="C236" s="132"/>
      <c r="D236" s="132"/>
      <c r="E236" s="133"/>
      <c r="F236" s="132"/>
      <c r="G236" s="134"/>
      <c r="H236" s="134"/>
      <c r="I236" s="135"/>
      <c r="J236" s="172"/>
      <c r="K236" s="172"/>
      <c r="L236" s="172"/>
      <c r="M236" s="172"/>
      <c r="N236" s="172"/>
      <c r="O236" s="172"/>
      <c r="P236" s="172"/>
      <c r="Q236" s="172"/>
      <c r="R236" s="172"/>
      <c r="S236" s="172"/>
      <c r="T236" s="172"/>
      <c r="U236" s="172"/>
      <c r="V236" s="172"/>
      <c r="W236" s="172"/>
      <c r="X236" s="172"/>
      <c r="Y236" s="172"/>
      <c r="Z236" s="172"/>
      <c r="AA236" s="172"/>
      <c r="AB236" s="172"/>
    </row>
    <row r="237" spans="1:28" ht="15.75" hidden="1" customHeight="1">
      <c r="A237" s="17"/>
      <c r="B237" s="17"/>
      <c r="C237" s="132"/>
      <c r="D237" s="132"/>
      <c r="E237" s="133"/>
      <c r="F237" s="132"/>
      <c r="G237" s="134"/>
      <c r="H237" s="134"/>
      <c r="I237" s="135"/>
      <c r="J237" s="172"/>
      <c r="K237" s="172"/>
      <c r="L237" s="172"/>
      <c r="M237" s="172"/>
      <c r="N237" s="172"/>
      <c r="O237" s="172"/>
      <c r="P237" s="172"/>
      <c r="Q237" s="172"/>
      <c r="R237" s="172"/>
      <c r="S237" s="172"/>
      <c r="T237" s="172"/>
      <c r="U237" s="172"/>
      <c r="V237" s="172"/>
      <c r="W237" s="172"/>
      <c r="X237" s="172"/>
      <c r="Y237" s="172"/>
      <c r="Z237" s="172"/>
      <c r="AA237" s="172"/>
      <c r="AB237" s="172"/>
    </row>
    <row r="238" spans="1:28" ht="15.75" hidden="1" customHeight="1">
      <c r="A238" s="17"/>
      <c r="B238" s="17"/>
      <c r="C238" s="132"/>
      <c r="D238" s="132"/>
      <c r="E238" s="133"/>
      <c r="F238" s="132"/>
      <c r="G238" s="134"/>
      <c r="H238" s="134"/>
      <c r="I238" s="135"/>
      <c r="J238" s="172"/>
      <c r="K238" s="172"/>
      <c r="L238" s="172"/>
      <c r="M238" s="172"/>
      <c r="N238" s="172"/>
      <c r="O238" s="172"/>
      <c r="P238" s="172"/>
      <c r="Q238" s="172"/>
      <c r="R238" s="172"/>
      <c r="S238" s="172"/>
      <c r="T238" s="172"/>
      <c r="U238" s="172"/>
      <c r="V238" s="172"/>
      <c r="W238" s="172"/>
      <c r="X238" s="172"/>
      <c r="Y238" s="172"/>
      <c r="Z238" s="172"/>
      <c r="AA238" s="172"/>
      <c r="AB238" s="172"/>
    </row>
    <row r="239" spans="1:28" ht="15.75" hidden="1" customHeight="1">
      <c r="A239" s="17"/>
      <c r="B239" s="17"/>
      <c r="C239" s="132"/>
      <c r="D239" s="132"/>
      <c r="E239" s="133"/>
      <c r="F239" s="132"/>
      <c r="G239" s="134"/>
      <c r="H239" s="134"/>
      <c r="I239" s="135"/>
      <c r="J239" s="172"/>
      <c r="K239" s="172"/>
      <c r="L239" s="172"/>
      <c r="M239" s="172"/>
      <c r="N239" s="172"/>
      <c r="O239" s="172"/>
      <c r="P239" s="172"/>
      <c r="Q239" s="172"/>
      <c r="R239" s="172"/>
      <c r="S239" s="172"/>
      <c r="T239" s="172"/>
      <c r="U239" s="172"/>
      <c r="V239" s="172"/>
      <c r="W239" s="172"/>
      <c r="X239" s="172"/>
      <c r="Y239" s="172"/>
      <c r="Z239" s="172"/>
      <c r="AA239" s="172"/>
      <c r="AB239" s="172"/>
    </row>
    <row r="240" spans="1:28" ht="15.75" hidden="1" customHeight="1">
      <c r="A240" s="17"/>
      <c r="B240" s="17"/>
      <c r="C240" s="132"/>
      <c r="D240" s="132"/>
      <c r="E240" s="133"/>
      <c r="F240" s="132"/>
      <c r="G240" s="134"/>
      <c r="H240" s="134"/>
      <c r="I240" s="135"/>
      <c r="J240" s="172"/>
      <c r="K240" s="172"/>
      <c r="L240" s="172"/>
      <c r="M240" s="172"/>
      <c r="N240" s="172"/>
      <c r="O240" s="172"/>
      <c r="P240" s="172"/>
      <c r="Q240" s="172"/>
      <c r="R240" s="172"/>
      <c r="S240" s="172"/>
      <c r="T240" s="172"/>
      <c r="U240" s="172"/>
      <c r="V240" s="172"/>
      <c r="W240" s="172"/>
      <c r="X240" s="172"/>
      <c r="Y240" s="172"/>
      <c r="Z240" s="172"/>
      <c r="AA240" s="172"/>
      <c r="AB240" s="172"/>
    </row>
    <row r="241" spans="1:28" ht="15.75" hidden="1" customHeight="1">
      <c r="A241" s="17"/>
      <c r="B241" s="17"/>
      <c r="C241" s="132"/>
      <c r="D241" s="132"/>
      <c r="E241" s="133"/>
      <c r="F241" s="132"/>
      <c r="G241" s="134"/>
      <c r="H241" s="134"/>
      <c r="I241" s="135"/>
      <c r="J241" s="172"/>
      <c r="K241" s="172"/>
      <c r="L241" s="172"/>
      <c r="M241" s="172"/>
      <c r="N241" s="172"/>
      <c r="O241" s="172"/>
      <c r="P241" s="172"/>
      <c r="Q241" s="172"/>
      <c r="R241" s="172"/>
      <c r="S241" s="172"/>
      <c r="T241" s="172"/>
      <c r="U241" s="172"/>
      <c r="V241" s="172"/>
      <c r="W241" s="172"/>
      <c r="X241" s="172"/>
      <c r="Y241" s="172"/>
      <c r="Z241" s="172"/>
      <c r="AA241" s="172"/>
      <c r="AB241" s="172"/>
    </row>
    <row r="242" spans="1:28" ht="15.75" hidden="1" customHeight="1">
      <c r="A242" s="17"/>
      <c r="B242" s="17"/>
      <c r="C242" s="132"/>
      <c r="D242" s="132"/>
      <c r="E242" s="133"/>
      <c r="F242" s="132"/>
      <c r="G242" s="134"/>
      <c r="H242" s="134"/>
      <c r="I242" s="135"/>
      <c r="J242" s="172"/>
      <c r="K242" s="172"/>
      <c r="L242" s="172"/>
      <c r="M242" s="172"/>
      <c r="N242" s="172"/>
      <c r="O242" s="172"/>
      <c r="P242" s="172"/>
      <c r="Q242" s="172"/>
      <c r="R242" s="172"/>
      <c r="S242" s="172"/>
      <c r="T242" s="172"/>
      <c r="U242" s="172"/>
      <c r="V242" s="172"/>
      <c r="W242" s="172"/>
      <c r="X242" s="172"/>
      <c r="Y242" s="172"/>
      <c r="Z242" s="172"/>
      <c r="AA242" s="172"/>
      <c r="AB242" s="172"/>
    </row>
    <row r="243" spans="1:28" ht="15.75" hidden="1" customHeight="1">
      <c r="A243" s="17"/>
      <c r="B243" s="17"/>
      <c r="C243" s="132"/>
      <c r="D243" s="132"/>
      <c r="E243" s="133"/>
      <c r="F243" s="132"/>
      <c r="G243" s="134"/>
      <c r="H243" s="134"/>
      <c r="I243" s="135"/>
      <c r="J243" s="172"/>
      <c r="K243" s="172"/>
      <c r="L243" s="172"/>
      <c r="M243" s="172"/>
      <c r="N243" s="172"/>
      <c r="O243" s="172"/>
      <c r="P243" s="172"/>
      <c r="Q243" s="172"/>
      <c r="R243" s="172"/>
      <c r="S243" s="172"/>
      <c r="T243" s="172"/>
      <c r="U243" s="172"/>
      <c r="V243" s="172"/>
      <c r="W243" s="172"/>
      <c r="X243" s="172"/>
      <c r="Y243" s="172"/>
      <c r="Z243" s="172"/>
      <c r="AA243" s="172"/>
      <c r="AB243" s="172"/>
    </row>
    <row r="244" spans="1:28" ht="15.75" hidden="1" customHeight="1">
      <c r="A244" s="17"/>
      <c r="B244" s="17"/>
      <c r="C244" s="132"/>
      <c r="D244" s="132"/>
      <c r="E244" s="133"/>
      <c r="F244" s="132"/>
      <c r="G244" s="134"/>
      <c r="H244" s="134"/>
      <c r="I244" s="135"/>
      <c r="J244" s="172"/>
      <c r="K244" s="172"/>
      <c r="L244" s="172"/>
      <c r="M244" s="172"/>
      <c r="N244" s="172"/>
      <c r="O244" s="172"/>
      <c r="P244" s="172"/>
      <c r="Q244" s="172"/>
      <c r="R244" s="172"/>
      <c r="S244" s="172"/>
      <c r="T244" s="172"/>
      <c r="U244" s="172"/>
      <c r="V244" s="172"/>
      <c r="W244" s="172"/>
      <c r="X244" s="172"/>
      <c r="Y244" s="172"/>
      <c r="Z244" s="172"/>
      <c r="AA244" s="172"/>
      <c r="AB244" s="172"/>
    </row>
    <row r="245" spans="1:28" ht="15.75" hidden="1" customHeight="1">
      <c r="A245" s="17"/>
      <c r="B245" s="17"/>
      <c r="C245" s="132"/>
      <c r="D245" s="132"/>
      <c r="E245" s="133"/>
      <c r="F245" s="132"/>
      <c r="G245" s="134"/>
      <c r="H245" s="134"/>
      <c r="I245" s="135"/>
      <c r="J245" s="172"/>
      <c r="K245" s="172"/>
      <c r="L245" s="172"/>
      <c r="M245" s="172"/>
      <c r="N245" s="172"/>
      <c r="O245" s="172"/>
      <c r="P245" s="172"/>
      <c r="Q245" s="172"/>
      <c r="R245" s="172"/>
      <c r="S245" s="172"/>
      <c r="T245" s="172"/>
      <c r="U245" s="172"/>
      <c r="V245" s="172"/>
      <c r="W245" s="172"/>
      <c r="X245" s="172"/>
      <c r="Y245" s="172"/>
      <c r="Z245" s="172"/>
      <c r="AA245" s="172"/>
      <c r="AB245" s="172"/>
    </row>
    <row r="246" spans="1:28" ht="15.75" hidden="1" customHeight="1">
      <c r="A246" s="17"/>
      <c r="B246" s="17"/>
      <c r="C246" s="132"/>
      <c r="D246" s="132"/>
      <c r="E246" s="133"/>
      <c r="F246" s="132"/>
      <c r="G246" s="134"/>
      <c r="H246" s="134"/>
      <c r="I246" s="135"/>
      <c r="J246" s="172"/>
      <c r="K246" s="172"/>
      <c r="L246" s="172"/>
      <c r="M246" s="172"/>
      <c r="N246" s="172"/>
      <c r="O246" s="172"/>
      <c r="P246" s="172"/>
      <c r="Q246" s="172"/>
      <c r="R246" s="172"/>
      <c r="S246" s="172"/>
      <c r="T246" s="172"/>
      <c r="U246" s="172"/>
      <c r="V246" s="172"/>
      <c r="W246" s="172"/>
      <c r="X246" s="172"/>
      <c r="Y246" s="172"/>
      <c r="Z246" s="172"/>
      <c r="AA246" s="172"/>
      <c r="AB246" s="172"/>
    </row>
    <row r="247" spans="1:28" ht="15.75" hidden="1" customHeight="1">
      <c r="A247" s="17"/>
      <c r="B247" s="17"/>
      <c r="C247" s="132"/>
      <c r="D247" s="132"/>
      <c r="E247" s="133"/>
      <c r="F247" s="132"/>
      <c r="G247" s="134"/>
      <c r="H247" s="134"/>
      <c r="I247" s="135"/>
      <c r="J247" s="172"/>
      <c r="K247" s="172"/>
      <c r="L247" s="172"/>
      <c r="M247" s="172"/>
      <c r="N247" s="172"/>
      <c r="O247" s="172"/>
      <c r="P247" s="172"/>
      <c r="Q247" s="172"/>
      <c r="R247" s="172"/>
      <c r="S247" s="172"/>
      <c r="T247" s="172"/>
      <c r="U247" s="172"/>
      <c r="V247" s="172"/>
      <c r="W247" s="172"/>
      <c r="X247" s="172"/>
      <c r="Y247" s="172"/>
      <c r="Z247" s="172"/>
      <c r="AA247" s="172"/>
      <c r="AB247" s="172"/>
    </row>
    <row r="248" spans="1:28" ht="15.75" hidden="1" customHeight="1">
      <c r="A248" s="17"/>
      <c r="B248" s="17"/>
      <c r="C248" s="132"/>
      <c r="D248" s="132"/>
      <c r="E248" s="133"/>
      <c r="F248" s="132"/>
      <c r="G248" s="134"/>
      <c r="H248" s="134"/>
      <c r="I248" s="135"/>
      <c r="J248" s="172"/>
      <c r="K248" s="172"/>
      <c r="L248" s="172"/>
      <c r="M248" s="172"/>
      <c r="N248" s="172"/>
      <c r="O248" s="172"/>
      <c r="P248" s="172"/>
      <c r="Q248" s="172"/>
      <c r="R248" s="172"/>
      <c r="S248" s="172"/>
      <c r="T248" s="172"/>
      <c r="U248" s="172"/>
      <c r="V248" s="172"/>
      <c r="W248" s="172"/>
      <c r="X248" s="172"/>
      <c r="Y248" s="172"/>
      <c r="Z248" s="172"/>
      <c r="AA248" s="172"/>
      <c r="AB248" s="172"/>
    </row>
    <row r="249" spans="1:28" ht="15.75" hidden="1" customHeight="1">
      <c r="A249" s="17"/>
      <c r="B249" s="17"/>
      <c r="C249" s="132"/>
      <c r="D249" s="132"/>
      <c r="E249" s="133"/>
      <c r="F249" s="132"/>
      <c r="G249" s="134"/>
      <c r="H249" s="134"/>
      <c r="I249" s="135"/>
      <c r="J249" s="172"/>
      <c r="K249" s="172"/>
      <c r="L249" s="172"/>
      <c r="M249" s="172"/>
      <c r="N249" s="172"/>
      <c r="O249" s="172"/>
      <c r="P249" s="172"/>
      <c r="Q249" s="172"/>
      <c r="R249" s="172"/>
      <c r="S249" s="172"/>
      <c r="T249" s="172"/>
      <c r="U249" s="172"/>
      <c r="V249" s="172"/>
      <c r="W249" s="172"/>
      <c r="X249" s="172"/>
      <c r="Y249" s="172"/>
      <c r="Z249" s="172"/>
      <c r="AA249" s="172"/>
      <c r="AB249" s="172"/>
    </row>
    <row r="250" spans="1:28" ht="15.75" hidden="1" customHeight="1">
      <c r="A250" s="17"/>
      <c r="B250" s="17"/>
      <c r="C250" s="132"/>
      <c r="D250" s="132"/>
      <c r="E250" s="133"/>
      <c r="F250" s="132"/>
      <c r="G250" s="134"/>
      <c r="H250" s="134"/>
      <c r="I250" s="135"/>
      <c r="J250" s="172"/>
      <c r="K250" s="172"/>
      <c r="L250" s="172"/>
      <c r="M250" s="172"/>
      <c r="N250" s="172"/>
      <c r="O250" s="172"/>
      <c r="P250" s="172"/>
      <c r="Q250" s="172"/>
      <c r="R250" s="172"/>
      <c r="S250" s="172"/>
      <c r="T250" s="172"/>
      <c r="U250" s="172"/>
      <c r="V250" s="172"/>
      <c r="W250" s="172"/>
      <c r="X250" s="172"/>
      <c r="Y250" s="172"/>
      <c r="Z250" s="172"/>
      <c r="AA250" s="172"/>
      <c r="AB250" s="172"/>
    </row>
    <row r="251" spans="1:28" ht="15.75" hidden="1" customHeight="1">
      <c r="A251" s="17"/>
      <c r="B251" s="17"/>
      <c r="C251" s="132"/>
      <c r="D251" s="132"/>
      <c r="E251" s="133"/>
      <c r="F251" s="132"/>
      <c r="G251" s="134"/>
      <c r="H251" s="134"/>
      <c r="I251" s="135"/>
      <c r="J251" s="172"/>
      <c r="K251" s="172"/>
      <c r="L251" s="172"/>
      <c r="M251" s="172"/>
      <c r="N251" s="172"/>
      <c r="O251" s="172"/>
      <c r="P251" s="172"/>
      <c r="Q251" s="172"/>
      <c r="R251" s="172"/>
      <c r="S251" s="172"/>
      <c r="T251" s="172"/>
      <c r="U251" s="172"/>
      <c r="V251" s="172"/>
      <c r="W251" s="172"/>
      <c r="X251" s="172"/>
      <c r="Y251" s="172"/>
      <c r="Z251" s="172"/>
      <c r="AA251" s="172"/>
      <c r="AB251" s="172"/>
    </row>
    <row r="252" spans="1:28" ht="15.75" hidden="1" customHeight="1">
      <c r="A252" s="17"/>
      <c r="B252" s="17"/>
      <c r="C252" s="132"/>
      <c r="D252" s="132"/>
      <c r="E252" s="133"/>
      <c r="F252" s="132"/>
      <c r="G252" s="134"/>
      <c r="H252" s="134"/>
      <c r="I252" s="135"/>
      <c r="J252" s="172"/>
      <c r="K252" s="172"/>
      <c r="L252" s="172"/>
      <c r="M252" s="172"/>
      <c r="N252" s="172"/>
      <c r="O252" s="172"/>
      <c r="P252" s="172"/>
      <c r="Q252" s="172"/>
      <c r="R252" s="172"/>
      <c r="S252" s="172"/>
      <c r="T252" s="172"/>
      <c r="U252" s="172"/>
      <c r="V252" s="172"/>
      <c r="W252" s="172"/>
      <c r="X252" s="172"/>
      <c r="Y252" s="172"/>
      <c r="Z252" s="172"/>
      <c r="AA252" s="172"/>
      <c r="AB252" s="172"/>
    </row>
    <row r="253" spans="1:28" ht="15.75" hidden="1" customHeight="1">
      <c r="A253" s="17"/>
      <c r="B253" s="17"/>
      <c r="C253" s="132"/>
      <c r="D253" s="132"/>
      <c r="E253" s="133"/>
      <c r="F253" s="132"/>
      <c r="G253" s="134"/>
      <c r="H253" s="134"/>
      <c r="I253" s="135"/>
      <c r="J253" s="172"/>
      <c r="K253" s="172"/>
      <c r="L253" s="172"/>
      <c r="M253" s="172"/>
      <c r="N253" s="172"/>
      <c r="O253" s="172"/>
      <c r="P253" s="172"/>
      <c r="Q253" s="172"/>
      <c r="R253" s="172"/>
      <c r="S253" s="172"/>
      <c r="T253" s="172"/>
      <c r="U253" s="172"/>
      <c r="V253" s="172"/>
      <c r="W253" s="172"/>
      <c r="X253" s="172"/>
      <c r="Y253" s="172"/>
      <c r="Z253" s="172"/>
      <c r="AA253" s="172"/>
      <c r="AB253" s="172"/>
    </row>
    <row r="254" spans="1:28" ht="15.75" hidden="1" customHeight="1">
      <c r="A254" s="17"/>
      <c r="B254" s="17"/>
      <c r="C254" s="132"/>
      <c r="D254" s="132"/>
      <c r="E254" s="133"/>
      <c r="F254" s="132"/>
      <c r="G254" s="134"/>
      <c r="H254" s="134"/>
      <c r="I254" s="135"/>
      <c r="J254" s="172"/>
      <c r="K254" s="172"/>
      <c r="L254" s="172"/>
      <c r="M254" s="172"/>
      <c r="N254" s="172"/>
      <c r="O254" s="172"/>
      <c r="P254" s="172"/>
      <c r="Q254" s="172"/>
      <c r="R254" s="172"/>
      <c r="S254" s="172"/>
      <c r="T254" s="172"/>
      <c r="U254" s="172"/>
      <c r="V254" s="172"/>
      <c r="W254" s="172"/>
      <c r="X254" s="172"/>
      <c r="Y254" s="172"/>
      <c r="Z254" s="172"/>
      <c r="AA254" s="172"/>
      <c r="AB254" s="172"/>
    </row>
    <row r="255" spans="1:28" ht="15.75" hidden="1" customHeight="1"/>
    <row r="256" spans="1:28"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sheetData>
  <mergeCells count="78">
    <mergeCell ref="I34:I36"/>
    <mergeCell ref="H38:H41"/>
    <mergeCell ref="I38:I41"/>
    <mergeCell ref="A33:A41"/>
    <mergeCell ref="A42:A48"/>
    <mergeCell ref="B42:B48"/>
    <mergeCell ref="C43:C46"/>
    <mergeCell ref="G38:G41"/>
    <mergeCell ref="G43:G48"/>
    <mergeCell ref="E48:F48"/>
    <mergeCell ref="G34:G36"/>
    <mergeCell ref="C2:G4"/>
    <mergeCell ref="A4:B4"/>
    <mergeCell ref="A6:A32"/>
    <mergeCell ref="H6:H13"/>
    <mergeCell ref="I6:I13"/>
    <mergeCell ref="B14:B28"/>
    <mergeCell ref="I30:I32"/>
    <mergeCell ref="E31:F31"/>
    <mergeCell ref="E32:F32"/>
    <mergeCell ref="G30:G32"/>
    <mergeCell ref="H30:H32"/>
    <mergeCell ref="G50:G54"/>
    <mergeCell ref="H50:H54"/>
    <mergeCell ref="I50:I54"/>
    <mergeCell ref="E54:F54"/>
    <mergeCell ref="H15:H28"/>
    <mergeCell ref="I15:I28"/>
    <mergeCell ref="E29:F29"/>
    <mergeCell ref="E30:F30"/>
    <mergeCell ref="E33:F33"/>
    <mergeCell ref="E34:F34"/>
    <mergeCell ref="E35:F35"/>
    <mergeCell ref="E36:F36"/>
    <mergeCell ref="E37:F37"/>
    <mergeCell ref="H43:H48"/>
    <mergeCell ref="I43:I48"/>
    <mergeCell ref="H34:H36"/>
    <mergeCell ref="E44:F44"/>
    <mergeCell ref="E46:F46"/>
    <mergeCell ref="E52:F52"/>
    <mergeCell ref="E53:F53"/>
    <mergeCell ref="C47:D47"/>
    <mergeCell ref="E47:F47"/>
    <mergeCell ref="E49:F49"/>
    <mergeCell ref="E50:F50"/>
    <mergeCell ref="E38:F38"/>
    <mergeCell ref="E39:F39"/>
    <mergeCell ref="C42:D42"/>
    <mergeCell ref="E42:F42"/>
    <mergeCell ref="E43:F43"/>
    <mergeCell ref="C29:D29"/>
    <mergeCell ref="C37:D37"/>
    <mergeCell ref="C38:C39"/>
    <mergeCell ref="B49:B54"/>
    <mergeCell ref="C49:D49"/>
    <mergeCell ref="C50:C52"/>
    <mergeCell ref="C53:D53"/>
    <mergeCell ref="B29:B32"/>
    <mergeCell ref="C31:D31"/>
    <mergeCell ref="B33:B36"/>
    <mergeCell ref="C33:D33"/>
    <mergeCell ref="C35:D35"/>
    <mergeCell ref="B37:B41"/>
    <mergeCell ref="C40:D40"/>
    <mergeCell ref="C14:D14"/>
    <mergeCell ref="G6:G13"/>
    <mergeCell ref="G15:G28"/>
    <mergeCell ref="C15:C25"/>
    <mergeCell ref="C27:C28"/>
    <mergeCell ref="E27:F27"/>
    <mergeCell ref="E28:F28"/>
    <mergeCell ref="C26:D26"/>
    <mergeCell ref="B6:B13"/>
    <mergeCell ref="C7:C11"/>
    <mergeCell ref="C12:D12"/>
    <mergeCell ref="E12:F12"/>
    <mergeCell ref="C6:D6"/>
  </mergeCells>
  <conditionalFormatting sqref="C7 C13 C15 C27 C32 C34 C36 C38 C41 C43 C48 C50 C54">
    <cfRule type="containsBlanks" dxfId="200" priority="1">
      <formula>LEN(TRIM(C7))=0</formula>
    </cfRule>
  </conditionalFormatting>
  <conditionalFormatting sqref="C7 E7:E13 C13 C15 E15:E25 C27 E27:E28 E30:E32 C32 C34 E34:E36 C36 C38 E38:E41 C41 C43 E43:E48 C48 C50 E50:E68 C54">
    <cfRule type="cellIs" dxfId="199" priority="2" operator="equal">
      <formula>"SIM"</formula>
    </cfRule>
  </conditionalFormatting>
  <conditionalFormatting sqref="C7 E7:E11 C13 E13 C15 E15:E25 C27 E27:E28 E30 C32 E32 C34 E34 C36 E36 C38 E38:E41 C41 C43 E43:E48 C48 C50 E50:E52 C54 E54">
    <cfRule type="cellIs" dxfId="198" priority="3" operator="equal">
      <formula>"NÃO"</formula>
    </cfRule>
  </conditionalFormatting>
  <conditionalFormatting sqref="F13">
    <cfRule type="cellIs" dxfId="197" priority="4" operator="equal">
      <formula>"sim"</formula>
    </cfRule>
  </conditionalFormatting>
  <conditionalFormatting sqref="F13">
    <cfRule type="cellIs" dxfId="196" priority="5" operator="equal">
      <formula>"não"</formula>
    </cfRule>
  </conditionalFormatting>
  <conditionalFormatting sqref="E10:E11">
    <cfRule type="cellIs" dxfId="195" priority="6" operator="equal">
      <formula>"sim"</formula>
    </cfRule>
  </conditionalFormatting>
  <conditionalFormatting sqref="E10:E11">
    <cfRule type="cellIs" dxfId="194" priority="7" operator="equal">
      <formula>"não"</formula>
    </cfRule>
  </conditionalFormatting>
  <conditionalFormatting sqref="E11">
    <cfRule type="cellIs" dxfId="193" priority="8" operator="equal">
      <formula>"sim"</formula>
    </cfRule>
  </conditionalFormatting>
  <conditionalFormatting sqref="E11">
    <cfRule type="cellIs" dxfId="192" priority="9" operator="equal">
      <formula>"não"</formula>
    </cfRule>
  </conditionalFormatting>
  <conditionalFormatting sqref="F14">
    <cfRule type="cellIs" dxfId="191" priority="10" operator="equal">
      <formula>"sim"</formula>
    </cfRule>
  </conditionalFormatting>
  <conditionalFormatting sqref="F14">
    <cfRule type="cellIs" dxfId="190" priority="11" operator="equal">
      <formula>"não"</formula>
    </cfRule>
  </conditionalFormatting>
  <conditionalFormatting sqref="E27">
    <cfRule type="cellIs" dxfId="189" priority="12" operator="equal">
      <formula>"sim"</formula>
    </cfRule>
  </conditionalFormatting>
  <conditionalFormatting sqref="E27">
    <cfRule type="cellIs" dxfId="188" priority="13" operator="equal">
      <formula>"não"</formula>
    </cfRule>
  </conditionalFormatting>
  <conditionalFormatting sqref="E28">
    <cfRule type="cellIs" dxfId="187" priority="14" operator="equal">
      <formula>"sim"</formula>
    </cfRule>
  </conditionalFormatting>
  <conditionalFormatting sqref="E28">
    <cfRule type="cellIs" dxfId="186" priority="15" operator="equal">
      <formula>"não"</formula>
    </cfRule>
  </conditionalFormatting>
  <conditionalFormatting sqref="E30">
    <cfRule type="cellIs" dxfId="185" priority="16" operator="equal">
      <formula>"sim"</formula>
    </cfRule>
  </conditionalFormatting>
  <conditionalFormatting sqref="E30">
    <cfRule type="cellIs" dxfId="184" priority="17" operator="equal">
      <formula>"não"</formula>
    </cfRule>
  </conditionalFormatting>
  <dataValidations count="1">
    <dataValidation type="list" allowBlank="1" showErrorMessage="1" sqref="E7:E11 E13 E15:E28 E30 E32 E34 E36 E38:E39 E40:F41 E43:E44 E45:F45 E46 E48 E50 E51:F51 E52 E54" xr:uid="{00000000-0002-0000-0700-000002000000}">
      <formula1>$AA$6:$AA$11</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'KPA 2.1'!$J$14:$J$20</xm:f>
          </x14:formula1>
          <xm:sqref>C13 C15 C27 C32 C34 C36 C38 C41 C43 C48 C50 C54</xm:sqref>
        </x14:dataValidation>
        <x14:dataValidation type="list" allowBlank="1" showInputMessage="1" showErrorMessage="1" prompt="Selecione o valor na seta ao lado" xr:uid="{00000000-0002-0000-0700-000001000000}">
          <x14:formula1>
            <xm:f>'KPA 2.1'!$J$14:$J$20</xm:f>
          </x14:formula1>
          <xm:sqref>C7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4D1"/>
  </sheetPr>
  <dimension ref="A1:AB1002"/>
  <sheetViews>
    <sheetView showGridLines="0" workbookViewId="0">
      <pane ySplit="1" topLeftCell="A2" activePane="bottomLeft" state="frozen"/>
      <selection pane="bottomLeft" activeCell="B3" sqref="B3"/>
    </sheetView>
  </sheetViews>
  <sheetFormatPr defaultColWidth="14.42578125" defaultRowHeight="15" customHeight="1" outlineLevelRow="1"/>
  <cols>
    <col min="1" max="1" width="27.7109375" customWidth="1"/>
    <col min="2" max="2" width="34.85546875" customWidth="1"/>
    <col min="3" max="3" width="18.140625" customWidth="1"/>
    <col min="4" max="4" width="79.5703125" customWidth="1"/>
    <col min="5" max="5" width="15.5703125" hidden="1" customWidth="1"/>
    <col min="6" max="6" width="10.85546875" hidden="1" customWidth="1"/>
    <col min="7" max="7" width="34.85546875" customWidth="1"/>
    <col min="8" max="8" width="46.7109375" customWidth="1"/>
    <col min="9" max="9" width="57.28515625" customWidth="1"/>
    <col min="10" max="10" width="52.28515625" hidden="1" customWidth="1"/>
    <col min="11" max="11" width="9.140625" hidden="1" customWidth="1"/>
    <col min="12" max="28" width="8.7109375" hidden="1" customWidth="1"/>
  </cols>
  <sheetData>
    <row r="1" spans="1:28" ht="15.75" customHeight="1">
      <c r="A1" s="434" t="s">
        <v>256</v>
      </c>
      <c r="B1" s="176"/>
      <c r="C1" s="76"/>
      <c r="D1" s="76"/>
      <c r="E1" s="76"/>
      <c r="F1" s="76"/>
      <c r="G1" s="76"/>
      <c r="H1" s="78"/>
      <c r="I1" s="79"/>
      <c r="J1" s="177"/>
      <c r="K1" s="178"/>
      <c r="L1" s="178"/>
      <c r="M1" s="178"/>
      <c r="N1" s="178"/>
      <c r="O1" s="178"/>
      <c r="P1" s="178"/>
      <c r="Q1" s="178"/>
      <c r="R1" s="178"/>
      <c r="S1" s="178"/>
      <c r="T1" s="178"/>
      <c r="U1" s="178"/>
      <c r="V1" s="178"/>
      <c r="W1" s="178"/>
      <c r="X1" s="178"/>
      <c r="Y1" s="178"/>
      <c r="Z1" s="178"/>
      <c r="AA1" s="178"/>
      <c r="AB1" s="178"/>
    </row>
    <row r="2" spans="1:28" ht="15.75" customHeight="1" outlineLevel="1">
      <c r="A2" s="179" t="s">
        <v>45</v>
      </c>
      <c r="B2" s="176"/>
      <c r="C2" s="283" t="s">
        <v>257</v>
      </c>
      <c r="D2" s="367"/>
      <c r="E2" s="367"/>
      <c r="F2" s="76"/>
      <c r="G2" s="76"/>
      <c r="H2" s="78"/>
      <c r="I2" s="79"/>
      <c r="J2" s="177"/>
      <c r="K2" s="178"/>
      <c r="L2" s="178"/>
      <c r="M2" s="178"/>
      <c r="N2" s="178"/>
      <c r="O2" s="178"/>
      <c r="P2" s="178"/>
      <c r="Q2" s="178"/>
      <c r="R2" s="178"/>
      <c r="S2" s="178"/>
      <c r="T2" s="178"/>
      <c r="U2" s="178"/>
      <c r="V2" s="178"/>
      <c r="W2" s="178"/>
      <c r="X2" s="178"/>
      <c r="Y2" s="178"/>
      <c r="Z2" s="178"/>
      <c r="AA2" s="178"/>
      <c r="AB2" s="178"/>
    </row>
    <row r="3" spans="1:28" ht="30" hidden="1" customHeight="1" outlineLevel="1">
      <c r="A3" s="325"/>
      <c r="B3" s="367"/>
      <c r="C3" s="367"/>
      <c r="D3" s="367"/>
      <c r="E3" s="367"/>
      <c r="F3" s="76"/>
      <c r="G3" s="76"/>
      <c r="H3" s="78"/>
      <c r="I3" s="79"/>
      <c r="J3" s="177"/>
      <c r="K3" s="178"/>
      <c r="L3" s="178"/>
      <c r="M3" s="178"/>
      <c r="N3" s="178"/>
      <c r="O3" s="178"/>
      <c r="P3" s="178"/>
      <c r="Q3" s="178"/>
      <c r="R3" s="178"/>
      <c r="S3" s="178"/>
      <c r="T3" s="178"/>
      <c r="U3" s="178"/>
      <c r="V3" s="178"/>
      <c r="W3" s="178"/>
      <c r="X3" s="178"/>
      <c r="Y3" s="178"/>
      <c r="Z3" s="178"/>
      <c r="AA3" s="178"/>
      <c r="AB3" s="178"/>
    </row>
    <row r="4" spans="1:28" ht="75" customHeight="1" outlineLevel="1">
      <c r="A4" s="326" t="s">
        <v>258</v>
      </c>
      <c r="B4" s="367"/>
      <c r="C4" s="367"/>
      <c r="D4" s="367"/>
      <c r="E4" s="367"/>
      <c r="F4" s="76"/>
      <c r="G4" s="76"/>
      <c r="H4" s="78"/>
      <c r="I4" s="79"/>
      <c r="J4" s="177"/>
      <c r="K4" s="178"/>
      <c r="L4" s="178"/>
      <c r="M4" s="178"/>
      <c r="N4" s="178"/>
      <c r="O4" s="178"/>
      <c r="P4" s="178"/>
      <c r="Q4" s="178"/>
      <c r="R4" s="178"/>
      <c r="S4" s="178"/>
      <c r="T4" s="178"/>
      <c r="U4" s="178"/>
      <c r="V4" s="178"/>
      <c r="W4" s="178"/>
      <c r="X4" s="178"/>
      <c r="Y4" s="178"/>
      <c r="Z4" s="178"/>
      <c r="AA4" s="178"/>
      <c r="AB4" s="178"/>
    </row>
    <row r="5" spans="1:28" ht="24.75" customHeight="1">
      <c r="A5" s="83" t="s">
        <v>91</v>
      </c>
      <c r="B5" s="84" t="s">
        <v>92</v>
      </c>
      <c r="C5" s="84" t="s">
        <v>93</v>
      </c>
      <c r="D5" s="84" t="s">
        <v>94</v>
      </c>
      <c r="E5" s="84" t="s">
        <v>95</v>
      </c>
      <c r="F5" s="85"/>
      <c r="G5" s="85" t="s">
        <v>96</v>
      </c>
      <c r="H5" s="85" t="s">
        <v>97</v>
      </c>
      <c r="I5" s="86" t="s">
        <v>98</v>
      </c>
      <c r="J5" s="141"/>
      <c r="K5" s="87"/>
      <c r="L5" s="87"/>
      <c r="M5" s="87"/>
      <c r="N5" s="87"/>
      <c r="O5" s="87"/>
      <c r="P5" s="87"/>
      <c r="Q5" s="87"/>
      <c r="R5" s="87"/>
      <c r="S5" s="87"/>
      <c r="T5" s="87"/>
      <c r="U5" s="87"/>
      <c r="V5" s="87"/>
      <c r="W5" s="87"/>
      <c r="X5" s="87"/>
      <c r="Y5" s="87"/>
      <c r="Z5" s="87"/>
      <c r="AA5" s="87"/>
      <c r="AB5" s="87"/>
    </row>
    <row r="6" spans="1:28">
      <c r="A6" s="285" t="s">
        <v>259</v>
      </c>
      <c r="B6" s="279" t="s">
        <v>260</v>
      </c>
      <c r="C6" s="280" t="s">
        <v>101</v>
      </c>
      <c r="D6" s="400"/>
      <c r="E6" s="97"/>
      <c r="F6" s="142"/>
      <c r="G6" s="294"/>
      <c r="H6" s="294"/>
      <c r="I6" s="294"/>
      <c r="J6" s="143"/>
      <c r="K6" s="90"/>
      <c r="L6" s="90"/>
      <c r="M6" s="90"/>
      <c r="N6" s="90"/>
      <c r="O6" s="90"/>
      <c r="P6" s="90"/>
      <c r="Q6" s="90"/>
      <c r="R6" s="90"/>
      <c r="S6" s="90"/>
      <c r="T6" s="90"/>
      <c r="U6" s="90"/>
      <c r="V6" s="90"/>
      <c r="W6" s="90"/>
      <c r="X6" s="90"/>
      <c r="Y6" s="90"/>
      <c r="Z6" s="90"/>
      <c r="AA6" s="90" t="s">
        <v>110</v>
      </c>
      <c r="AB6" s="90"/>
    </row>
    <row r="7" spans="1:28" ht="27.75" customHeight="1">
      <c r="A7" s="401"/>
      <c r="B7" s="402"/>
      <c r="C7" s="281"/>
      <c r="D7" s="92" t="s">
        <v>261</v>
      </c>
      <c r="E7" s="288"/>
      <c r="F7" s="408"/>
      <c r="G7" s="403"/>
      <c r="H7" s="403"/>
      <c r="I7" s="403"/>
      <c r="J7" s="143"/>
      <c r="K7" s="90"/>
      <c r="L7" s="90"/>
      <c r="M7" s="90"/>
      <c r="N7" s="90"/>
      <c r="O7" s="90"/>
      <c r="P7" s="90"/>
      <c r="Q7" s="90"/>
      <c r="R7" s="90"/>
      <c r="S7" s="90"/>
      <c r="T7" s="90"/>
      <c r="U7" s="90"/>
      <c r="V7" s="90"/>
      <c r="W7" s="90"/>
      <c r="X7" s="90"/>
      <c r="Y7" s="90"/>
      <c r="Z7" s="90"/>
      <c r="AA7" s="90"/>
      <c r="AB7" s="90"/>
    </row>
    <row r="8" spans="1:28">
      <c r="A8" s="401"/>
      <c r="B8" s="402"/>
      <c r="C8" s="404"/>
      <c r="D8" s="92" t="s">
        <v>262</v>
      </c>
      <c r="E8" s="288"/>
      <c r="F8" s="408"/>
      <c r="G8" s="403"/>
      <c r="H8" s="403"/>
      <c r="I8" s="403"/>
      <c r="J8" s="143"/>
      <c r="K8" s="90"/>
      <c r="L8" s="90"/>
      <c r="M8" s="90"/>
      <c r="N8" s="90"/>
      <c r="O8" s="90"/>
      <c r="P8" s="90"/>
      <c r="Q8" s="90"/>
      <c r="R8" s="90"/>
      <c r="S8" s="90"/>
      <c r="T8" s="90"/>
      <c r="U8" s="90"/>
      <c r="V8" s="90"/>
      <c r="W8" s="90"/>
      <c r="X8" s="90"/>
      <c r="Y8" s="90"/>
      <c r="Z8" s="90"/>
      <c r="AA8" s="90"/>
      <c r="AB8" s="90"/>
    </row>
    <row r="9" spans="1:28" ht="27.75" customHeight="1">
      <c r="A9" s="401"/>
      <c r="B9" s="402"/>
      <c r="C9" s="404"/>
      <c r="D9" s="92" t="s">
        <v>263</v>
      </c>
      <c r="E9" s="180"/>
      <c r="F9" s="180"/>
      <c r="G9" s="403"/>
      <c r="H9" s="403"/>
      <c r="I9" s="403"/>
      <c r="J9" s="143"/>
      <c r="K9" s="90"/>
      <c r="L9" s="90"/>
      <c r="M9" s="90"/>
      <c r="N9" s="90"/>
      <c r="O9" s="90"/>
      <c r="P9" s="90"/>
      <c r="Q9" s="90"/>
      <c r="R9" s="90"/>
      <c r="S9" s="90"/>
      <c r="T9" s="90"/>
      <c r="U9" s="90"/>
      <c r="V9" s="90"/>
      <c r="W9" s="90"/>
      <c r="X9" s="90"/>
      <c r="Y9" s="90"/>
      <c r="Z9" s="90"/>
      <c r="AA9" s="90"/>
      <c r="AB9" s="90"/>
    </row>
    <row r="10" spans="1:28" ht="27.75" customHeight="1">
      <c r="A10" s="401"/>
      <c r="B10" s="402"/>
      <c r="C10" s="405"/>
      <c r="D10" s="92" t="s">
        <v>264</v>
      </c>
      <c r="E10" s="180"/>
      <c r="F10" s="180"/>
      <c r="G10" s="403"/>
      <c r="H10" s="403"/>
      <c r="I10" s="403"/>
      <c r="J10" s="143"/>
      <c r="K10" s="90"/>
      <c r="L10" s="90"/>
      <c r="M10" s="90"/>
      <c r="N10" s="90"/>
      <c r="O10" s="90"/>
      <c r="P10" s="90"/>
      <c r="Q10" s="90"/>
      <c r="R10" s="90"/>
      <c r="S10" s="90"/>
      <c r="T10" s="90"/>
      <c r="U10" s="90"/>
      <c r="V10" s="90"/>
      <c r="W10" s="90"/>
      <c r="X10" s="90"/>
      <c r="Y10" s="90"/>
      <c r="Z10" s="90"/>
      <c r="AA10" s="90"/>
      <c r="AB10" s="90"/>
    </row>
    <row r="11" spans="1:28">
      <c r="A11" s="401"/>
      <c r="B11" s="402"/>
      <c r="C11" s="278" t="s">
        <v>106</v>
      </c>
      <c r="D11" s="421"/>
      <c r="E11" s="181"/>
      <c r="F11" s="148"/>
      <c r="G11" s="403"/>
      <c r="H11" s="403"/>
      <c r="I11" s="403"/>
      <c r="J11" s="143"/>
      <c r="K11" s="90"/>
      <c r="L11" s="90"/>
      <c r="M11" s="90"/>
      <c r="N11" s="90"/>
      <c r="O11" s="90"/>
      <c r="P11" s="90"/>
      <c r="Q11" s="90"/>
      <c r="R11" s="90"/>
      <c r="S11" s="90"/>
      <c r="T11" s="90"/>
      <c r="U11" s="90"/>
      <c r="V11" s="90"/>
      <c r="W11" s="90"/>
      <c r="X11" s="90"/>
      <c r="Y11" s="90"/>
      <c r="Z11" s="90"/>
      <c r="AA11" s="90"/>
      <c r="AB11" s="90"/>
    </row>
    <row r="12" spans="1:28" ht="27.75" customHeight="1">
      <c r="A12" s="401"/>
      <c r="B12" s="402"/>
      <c r="C12" s="281"/>
      <c r="D12" s="92" t="s">
        <v>265</v>
      </c>
      <c r="E12" s="288"/>
      <c r="F12" s="408"/>
      <c r="G12" s="403"/>
      <c r="H12" s="403"/>
      <c r="I12" s="403"/>
      <c r="J12" s="143"/>
      <c r="K12" s="90"/>
      <c r="L12" s="90"/>
      <c r="M12" s="90"/>
      <c r="N12" s="90"/>
      <c r="O12" s="90"/>
      <c r="P12" s="90"/>
      <c r="Q12" s="90"/>
      <c r="R12" s="90"/>
      <c r="S12" s="90"/>
      <c r="T12" s="90"/>
      <c r="U12" s="90"/>
      <c r="V12" s="90"/>
      <c r="W12" s="90"/>
      <c r="X12" s="90"/>
      <c r="Y12" s="90"/>
      <c r="Z12" s="90"/>
      <c r="AA12" s="90"/>
      <c r="AB12" s="90"/>
    </row>
    <row r="13" spans="1:28" ht="29.25" customHeight="1">
      <c r="A13" s="401"/>
      <c r="B13" s="406"/>
      <c r="C13" s="405"/>
      <c r="D13" s="96" t="s">
        <v>266</v>
      </c>
      <c r="E13" s="288"/>
      <c r="F13" s="408"/>
      <c r="G13" s="403"/>
      <c r="H13" s="403"/>
      <c r="I13" s="403"/>
      <c r="J13" s="143"/>
      <c r="K13" s="90"/>
      <c r="L13" s="90"/>
      <c r="M13" s="90"/>
      <c r="N13" s="90"/>
      <c r="O13" s="90"/>
      <c r="P13" s="90"/>
      <c r="Q13" s="90"/>
      <c r="R13" s="90"/>
      <c r="S13" s="90"/>
      <c r="T13" s="90"/>
      <c r="U13" s="90"/>
      <c r="V13" s="90"/>
      <c r="W13" s="90"/>
      <c r="X13" s="90"/>
      <c r="Y13" s="90"/>
      <c r="Z13" s="90"/>
      <c r="AA13" s="90"/>
      <c r="AB13" s="90"/>
    </row>
    <row r="14" spans="1:28">
      <c r="A14" s="401"/>
      <c r="B14" s="279" t="s">
        <v>267</v>
      </c>
      <c r="C14" s="280" t="s">
        <v>101</v>
      </c>
      <c r="D14" s="400"/>
      <c r="E14" s="182"/>
      <c r="F14" s="152" t="s">
        <v>110</v>
      </c>
      <c r="G14" s="99"/>
      <c r="H14" s="99"/>
      <c r="I14" s="99"/>
      <c r="J14" s="154"/>
      <c r="K14" s="108"/>
      <c r="L14" s="108"/>
      <c r="M14" s="108"/>
      <c r="N14" s="108"/>
      <c r="O14" s="108"/>
      <c r="P14" s="108"/>
      <c r="Q14" s="108"/>
      <c r="R14" s="108"/>
      <c r="S14" s="108"/>
      <c r="T14" s="108"/>
      <c r="U14" s="108"/>
      <c r="V14" s="108"/>
      <c r="W14" s="108"/>
      <c r="X14" s="108"/>
      <c r="Y14" s="108"/>
      <c r="Z14" s="108"/>
      <c r="AA14" s="108"/>
      <c r="AB14" s="108"/>
    </row>
    <row r="15" spans="1:28" ht="30" customHeight="1">
      <c r="A15" s="401"/>
      <c r="B15" s="402"/>
      <c r="C15" s="281"/>
      <c r="D15" s="92" t="s">
        <v>268</v>
      </c>
      <c r="E15" s="288"/>
      <c r="F15" s="408"/>
      <c r="G15" s="294"/>
      <c r="H15" s="294"/>
      <c r="I15" s="294"/>
      <c r="J15" s="154"/>
      <c r="K15" s="108"/>
      <c r="L15" s="108"/>
      <c r="M15" s="108"/>
      <c r="N15" s="108"/>
      <c r="O15" s="108"/>
      <c r="P15" s="108"/>
      <c r="Q15" s="108"/>
      <c r="R15" s="108"/>
      <c r="S15" s="108"/>
      <c r="T15" s="108"/>
      <c r="U15" s="108"/>
      <c r="V15" s="108"/>
      <c r="W15" s="108"/>
      <c r="X15" s="108"/>
      <c r="Y15" s="108"/>
      <c r="Z15" s="108"/>
      <c r="AA15" s="108"/>
      <c r="AB15" s="108"/>
    </row>
    <row r="16" spans="1:28" ht="29.25" customHeight="1">
      <c r="A16" s="401"/>
      <c r="B16" s="402"/>
      <c r="C16" s="404"/>
      <c r="D16" s="92" t="s">
        <v>269</v>
      </c>
      <c r="E16" s="288"/>
      <c r="F16" s="408"/>
      <c r="G16" s="403"/>
      <c r="H16" s="403"/>
      <c r="I16" s="403"/>
      <c r="J16" s="154"/>
      <c r="K16" s="108"/>
      <c r="L16" s="108"/>
      <c r="M16" s="108"/>
      <c r="N16" s="108"/>
      <c r="O16" s="108"/>
      <c r="P16" s="108"/>
      <c r="Q16" s="108"/>
      <c r="R16" s="108"/>
      <c r="S16" s="108"/>
      <c r="T16" s="108"/>
      <c r="U16" s="108"/>
      <c r="V16" s="108"/>
      <c r="W16" s="108"/>
      <c r="X16" s="108"/>
      <c r="Y16" s="108"/>
      <c r="Z16" s="108"/>
      <c r="AA16" s="108"/>
      <c r="AB16" s="108"/>
    </row>
    <row r="17" spans="1:28" ht="29.25" customHeight="1">
      <c r="A17" s="401"/>
      <c r="B17" s="402"/>
      <c r="C17" s="404"/>
      <c r="D17" s="92" t="s">
        <v>270</v>
      </c>
      <c r="E17" s="288"/>
      <c r="F17" s="408"/>
      <c r="G17" s="403"/>
      <c r="H17" s="403"/>
      <c r="I17" s="403"/>
      <c r="J17" s="154"/>
      <c r="K17" s="108"/>
      <c r="L17" s="108"/>
      <c r="M17" s="108"/>
      <c r="N17" s="108"/>
      <c r="O17" s="108"/>
      <c r="P17" s="108"/>
      <c r="Q17" s="108"/>
      <c r="R17" s="108"/>
      <c r="S17" s="108"/>
      <c r="T17" s="108"/>
      <c r="U17" s="108"/>
      <c r="V17" s="108"/>
      <c r="W17" s="108"/>
      <c r="X17" s="108"/>
      <c r="Y17" s="108"/>
      <c r="Z17" s="108"/>
      <c r="AA17" s="108"/>
      <c r="AB17" s="108"/>
    </row>
    <row r="18" spans="1:28" ht="18.75" customHeight="1">
      <c r="A18" s="401"/>
      <c r="B18" s="402"/>
      <c r="C18" s="404"/>
      <c r="D18" s="92" t="s">
        <v>271</v>
      </c>
      <c r="E18" s="288"/>
      <c r="F18" s="408"/>
      <c r="G18" s="403"/>
      <c r="H18" s="403"/>
      <c r="I18" s="403"/>
      <c r="J18" s="154"/>
      <c r="K18" s="108"/>
      <c r="L18" s="108"/>
      <c r="M18" s="108"/>
      <c r="N18" s="108"/>
      <c r="O18" s="108"/>
      <c r="P18" s="108"/>
      <c r="Q18" s="108"/>
      <c r="R18" s="108"/>
      <c r="S18" s="108"/>
      <c r="T18" s="108"/>
      <c r="U18" s="108"/>
      <c r="V18" s="108"/>
      <c r="W18" s="108"/>
      <c r="X18" s="108"/>
      <c r="Y18" s="108"/>
      <c r="Z18" s="108"/>
      <c r="AA18" s="108"/>
      <c r="AB18" s="108"/>
    </row>
    <row r="19" spans="1:28" ht="16.5" customHeight="1">
      <c r="A19" s="401"/>
      <c r="B19" s="402"/>
      <c r="C19" s="404"/>
      <c r="D19" s="92" t="s">
        <v>272</v>
      </c>
      <c r="E19" s="102"/>
      <c r="F19" s="102"/>
      <c r="G19" s="403"/>
      <c r="H19" s="403"/>
      <c r="I19" s="403"/>
      <c r="J19" s="154"/>
      <c r="K19" s="108"/>
      <c r="L19" s="108"/>
      <c r="M19" s="108"/>
      <c r="N19" s="108"/>
      <c r="O19" s="108"/>
      <c r="P19" s="108"/>
      <c r="Q19" s="108"/>
      <c r="R19" s="108"/>
      <c r="S19" s="108"/>
      <c r="T19" s="108"/>
      <c r="U19" s="108"/>
      <c r="V19" s="108"/>
      <c r="W19" s="108"/>
      <c r="X19" s="108"/>
      <c r="Y19" s="108"/>
      <c r="Z19" s="108"/>
      <c r="AA19" s="108"/>
      <c r="AB19" s="108"/>
    </row>
    <row r="20" spans="1:28" ht="17.25" customHeight="1">
      <c r="A20" s="401"/>
      <c r="B20" s="402"/>
      <c r="C20" s="404"/>
      <c r="D20" s="92" t="s">
        <v>273</v>
      </c>
      <c r="E20" s="102"/>
      <c r="F20" s="102"/>
      <c r="G20" s="403"/>
      <c r="H20" s="403"/>
      <c r="I20" s="403"/>
      <c r="J20" s="154"/>
      <c r="K20" s="108"/>
      <c r="L20" s="108"/>
      <c r="M20" s="108"/>
      <c r="N20" s="108"/>
      <c r="O20" s="108"/>
      <c r="P20" s="108"/>
      <c r="Q20" s="108"/>
      <c r="R20" s="108"/>
      <c r="S20" s="108"/>
      <c r="T20" s="108"/>
      <c r="U20" s="108"/>
      <c r="V20" s="108"/>
      <c r="W20" s="108"/>
      <c r="X20" s="108"/>
      <c r="Y20" s="108"/>
      <c r="Z20" s="108"/>
      <c r="AA20" s="108"/>
      <c r="AB20" s="108"/>
    </row>
    <row r="21" spans="1:28" ht="29.25" customHeight="1">
      <c r="A21" s="401"/>
      <c r="B21" s="402"/>
      <c r="C21" s="405"/>
      <c r="D21" s="92" t="s">
        <v>274</v>
      </c>
      <c r="E21" s="288"/>
      <c r="F21" s="408"/>
      <c r="G21" s="403"/>
      <c r="H21" s="403"/>
      <c r="I21" s="403"/>
      <c r="J21" s="154"/>
      <c r="K21" s="108"/>
      <c r="L21" s="108"/>
      <c r="M21" s="108"/>
      <c r="N21" s="108"/>
      <c r="O21" s="108"/>
      <c r="P21" s="108"/>
      <c r="Q21" s="108"/>
      <c r="R21" s="108"/>
      <c r="S21" s="108"/>
      <c r="T21" s="108"/>
      <c r="U21" s="108"/>
      <c r="V21" s="108"/>
      <c r="W21" s="108"/>
      <c r="X21" s="108"/>
      <c r="Y21" s="108"/>
      <c r="Z21" s="108"/>
      <c r="AA21" s="108"/>
      <c r="AB21" s="108"/>
    </row>
    <row r="22" spans="1:28" ht="17.25" customHeight="1">
      <c r="A22" s="401"/>
      <c r="B22" s="402"/>
      <c r="C22" s="278" t="s">
        <v>106</v>
      </c>
      <c r="D22" s="421"/>
      <c r="E22" s="183"/>
      <c r="F22" s="163"/>
      <c r="G22" s="403"/>
      <c r="H22" s="403"/>
      <c r="I22" s="403"/>
      <c r="J22" s="154"/>
      <c r="K22" s="108"/>
      <c r="L22" s="108"/>
      <c r="M22" s="108"/>
      <c r="N22" s="108"/>
      <c r="O22" s="108"/>
      <c r="P22" s="108"/>
      <c r="Q22" s="108"/>
      <c r="R22" s="108"/>
      <c r="S22" s="108"/>
      <c r="T22" s="108"/>
      <c r="U22" s="108"/>
      <c r="V22" s="108"/>
      <c r="W22" s="108"/>
      <c r="X22" s="108"/>
      <c r="Y22" s="108"/>
      <c r="Z22" s="108"/>
      <c r="AA22" s="108"/>
      <c r="AB22" s="108"/>
    </row>
    <row r="23" spans="1:28" ht="29.25" customHeight="1">
      <c r="A23" s="401"/>
      <c r="B23" s="406"/>
      <c r="C23" s="128"/>
      <c r="D23" s="92" t="s">
        <v>275</v>
      </c>
      <c r="E23" s="288"/>
      <c r="F23" s="408"/>
      <c r="G23" s="403"/>
      <c r="H23" s="403"/>
      <c r="I23" s="403"/>
      <c r="J23" s="154"/>
      <c r="K23" s="108"/>
      <c r="L23" s="108"/>
      <c r="M23" s="108"/>
      <c r="N23" s="108"/>
      <c r="O23" s="108"/>
      <c r="P23" s="108"/>
      <c r="Q23" s="108"/>
      <c r="R23" s="108"/>
      <c r="S23" s="108"/>
      <c r="T23" s="108"/>
      <c r="U23" s="108"/>
      <c r="V23" s="108"/>
      <c r="W23" s="108"/>
      <c r="X23" s="108"/>
      <c r="Y23" s="108"/>
      <c r="Z23" s="108"/>
      <c r="AA23" s="108"/>
      <c r="AB23" s="108"/>
    </row>
    <row r="24" spans="1:28" ht="15.75" customHeight="1">
      <c r="A24" s="401"/>
      <c r="B24" s="279" t="s">
        <v>276</v>
      </c>
      <c r="C24" s="280" t="s">
        <v>101</v>
      </c>
      <c r="D24" s="400"/>
      <c r="E24" s="324"/>
      <c r="F24" s="414"/>
      <c r="G24" s="99"/>
      <c r="H24" s="99"/>
      <c r="I24" s="99"/>
      <c r="J24" s="154"/>
      <c r="K24" s="108"/>
      <c r="L24" s="108"/>
      <c r="M24" s="108"/>
      <c r="N24" s="108"/>
      <c r="O24" s="108"/>
      <c r="P24" s="108"/>
      <c r="Q24" s="108"/>
      <c r="R24" s="108"/>
      <c r="S24" s="108"/>
      <c r="T24" s="108"/>
      <c r="U24" s="108"/>
      <c r="V24" s="108"/>
      <c r="W24" s="108"/>
      <c r="X24" s="108"/>
      <c r="Y24" s="108"/>
      <c r="Z24" s="108"/>
      <c r="AA24" s="108"/>
      <c r="AB24" s="108"/>
    </row>
    <row r="25" spans="1:28" ht="15.75" customHeight="1">
      <c r="A25" s="401"/>
      <c r="B25" s="402"/>
      <c r="C25" s="281"/>
      <c r="D25" s="92" t="s">
        <v>277</v>
      </c>
      <c r="E25" s="288"/>
      <c r="F25" s="408"/>
      <c r="G25" s="295"/>
      <c r="H25" s="295"/>
      <c r="I25" s="295"/>
      <c r="J25" s="154"/>
      <c r="K25" s="108"/>
      <c r="L25" s="108"/>
      <c r="M25" s="108"/>
      <c r="N25" s="108"/>
      <c r="O25" s="108"/>
      <c r="P25" s="108"/>
      <c r="Q25" s="108"/>
      <c r="R25" s="108"/>
      <c r="S25" s="108"/>
      <c r="T25" s="108"/>
      <c r="U25" s="108"/>
      <c r="V25" s="108"/>
      <c r="W25" s="108"/>
      <c r="X25" s="108"/>
      <c r="Y25" s="108"/>
      <c r="Z25" s="108"/>
      <c r="AA25" s="108"/>
      <c r="AB25" s="108"/>
    </row>
    <row r="26" spans="1:28" ht="28.5" customHeight="1">
      <c r="A26" s="401"/>
      <c r="B26" s="402"/>
      <c r="C26" s="404"/>
      <c r="D26" s="92" t="s">
        <v>278</v>
      </c>
      <c r="E26" s="288"/>
      <c r="F26" s="408"/>
      <c r="G26" s="403"/>
      <c r="H26" s="403"/>
      <c r="I26" s="403"/>
      <c r="J26" s="154"/>
      <c r="K26" s="108"/>
      <c r="L26" s="108"/>
      <c r="M26" s="108"/>
      <c r="N26" s="108"/>
      <c r="O26" s="108"/>
      <c r="P26" s="108"/>
      <c r="Q26" s="108"/>
      <c r="R26" s="108"/>
      <c r="S26" s="108"/>
      <c r="T26" s="108"/>
      <c r="U26" s="108"/>
      <c r="V26" s="108"/>
      <c r="W26" s="108"/>
      <c r="X26" s="108"/>
      <c r="Y26" s="108"/>
      <c r="Z26" s="108"/>
      <c r="AA26" s="108"/>
      <c r="AB26" s="108"/>
    </row>
    <row r="27" spans="1:28" ht="27.75" customHeight="1">
      <c r="A27" s="401"/>
      <c r="B27" s="402"/>
      <c r="C27" s="404"/>
      <c r="D27" s="92" t="s">
        <v>279</v>
      </c>
      <c r="E27" s="288"/>
      <c r="F27" s="408"/>
      <c r="G27" s="403"/>
      <c r="H27" s="403"/>
      <c r="I27" s="403"/>
      <c r="J27" s="154"/>
      <c r="K27" s="108"/>
      <c r="L27" s="108"/>
      <c r="M27" s="108"/>
      <c r="N27" s="108"/>
      <c r="O27" s="108"/>
      <c r="P27" s="108"/>
      <c r="Q27" s="108"/>
      <c r="R27" s="108"/>
      <c r="S27" s="108"/>
      <c r="T27" s="108"/>
      <c r="U27" s="108"/>
      <c r="V27" s="108"/>
      <c r="W27" s="108"/>
      <c r="X27" s="108"/>
      <c r="Y27" s="108"/>
      <c r="Z27" s="108"/>
      <c r="AA27" s="108"/>
      <c r="AB27" s="108"/>
    </row>
    <row r="28" spans="1:28" ht="28.5" customHeight="1">
      <c r="A28" s="401"/>
      <c r="B28" s="402"/>
      <c r="C28" s="405"/>
      <c r="D28" s="92" t="s">
        <v>280</v>
      </c>
      <c r="E28" s="288"/>
      <c r="F28" s="408"/>
      <c r="G28" s="403"/>
      <c r="H28" s="403"/>
      <c r="I28" s="403"/>
      <c r="J28" s="154"/>
      <c r="K28" s="108"/>
      <c r="L28" s="108"/>
      <c r="M28" s="108"/>
      <c r="N28" s="108"/>
      <c r="O28" s="108"/>
      <c r="P28" s="108"/>
      <c r="Q28" s="108"/>
      <c r="R28" s="108"/>
      <c r="S28" s="108"/>
      <c r="T28" s="108"/>
      <c r="U28" s="108"/>
      <c r="V28" s="108"/>
      <c r="W28" s="108"/>
      <c r="X28" s="108"/>
      <c r="Y28" s="108"/>
      <c r="Z28" s="108"/>
      <c r="AA28" s="108"/>
      <c r="AB28" s="108"/>
    </row>
    <row r="29" spans="1:28" ht="15.75" customHeight="1">
      <c r="A29" s="401"/>
      <c r="B29" s="402"/>
      <c r="C29" s="278" t="s">
        <v>106</v>
      </c>
      <c r="D29" s="421"/>
      <c r="E29" s="322"/>
      <c r="F29" s="408"/>
      <c r="G29" s="403"/>
      <c r="H29" s="403"/>
      <c r="I29" s="403"/>
      <c r="J29" s="154"/>
      <c r="K29" s="108"/>
      <c r="L29" s="108"/>
      <c r="M29" s="108"/>
      <c r="N29" s="108"/>
      <c r="O29" s="108"/>
      <c r="P29" s="108"/>
      <c r="Q29" s="108"/>
      <c r="R29" s="108"/>
      <c r="S29" s="108"/>
      <c r="T29" s="108"/>
      <c r="U29" s="108"/>
      <c r="V29" s="108"/>
      <c r="W29" s="108"/>
      <c r="X29" s="108"/>
      <c r="Y29" s="108"/>
      <c r="Z29" s="108"/>
      <c r="AA29" s="108"/>
      <c r="AB29" s="108"/>
    </row>
    <row r="30" spans="1:28" ht="39" customHeight="1">
      <c r="A30" s="401"/>
      <c r="B30" s="402"/>
      <c r="C30" s="281"/>
      <c r="D30" s="92" t="s">
        <v>281</v>
      </c>
      <c r="E30" s="288"/>
      <c r="F30" s="408"/>
      <c r="G30" s="403"/>
      <c r="H30" s="403"/>
      <c r="I30" s="403"/>
      <c r="J30" s="17"/>
      <c r="K30" s="17"/>
      <c r="L30" s="17"/>
      <c r="M30" s="17"/>
      <c r="N30" s="17"/>
      <c r="O30" s="17"/>
      <c r="P30" s="17"/>
      <c r="Q30" s="17"/>
      <c r="R30" s="17"/>
      <c r="S30" s="17"/>
      <c r="T30" s="17"/>
      <c r="U30" s="17"/>
      <c r="V30" s="17"/>
      <c r="W30" s="17"/>
      <c r="X30" s="17"/>
      <c r="Y30" s="17"/>
      <c r="Z30" s="17"/>
      <c r="AA30" s="17"/>
      <c r="AB30" s="17"/>
    </row>
    <row r="31" spans="1:28" ht="15.75" customHeight="1">
      <c r="A31" s="432"/>
      <c r="B31" s="406"/>
      <c r="C31" s="405"/>
      <c r="D31" s="92" t="s">
        <v>282</v>
      </c>
      <c r="E31" s="288"/>
      <c r="F31" s="408"/>
      <c r="G31" s="411"/>
      <c r="H31" s="411"/>
      <c r="I31" s="411"/>
      <c r="J31" s="17"/>
      <c r="K31" s="17"/>
      <c r="L31" s="17"/>
      <c r="M31" s="17"/>
      <c r="N31" s="17"/>
      <c r="O31" s="17"/>
      <c r="P31" s="17"/>
      <c r="Q31" s="17"/>
      <c r="R31" s="17"/>
      <c r="S31" s="17"/>
      <c r="T31" s="17"/>
      <c r="U31" s="17"/>
      <c r="V31" s="17"/>
      <c r="W31" s="17"/>
      <c r="X31" s="17"/>
      <c r="Y31" s="17"/>
      <c r="Z31" s="17"/>
      <c r="AA31" s="17"/>
      <c r="AB31" s="17"/>
    </row>
    <row r="32" spans="1:28" ht="15.75" customHeight="1">
      <c r="A32" s="287" t="s">
        <v>283</v>
      </c>
      <c r="B32" s="286" t="s">
        <v>284</v>
      </c>
      <c r="C32" s="280" t="s">
        <v>101</v>
      </c>
      <c r="D32" s="400"/>
      <c r="E32" s="321"/>
      <c r="F32" s="435"/>
      <c r="G32" s="99"/>
      <c r="H32" s="99"/>
      <c r="I32" s="99"/>
      <c r="J32" s="17"/>
      <c r="K32" s="17"/>
      <c r="L32" s="17"/>
      <c r="M32" s="17"/>
      <c r="N32" s="17"/>
      <c r="O32" s="17"/>
      <c r="P32" s="17"/>
      <c r="Q32" s="17"/>
      <c r="R32" s="17"/>
      <c r="S32" s="17"/>
      <c r="T32" s="17"/>
      <c r="U32" s="17"/>
      <c r="V32" s="17"/>
      <c r="W32" s="17"/>
      <c r="X32" s="17"/>
      <c r="Y32" s="17"/>
      <c r="Z32" s="17"/>
      <c r="AA32" s="17"/>
      <c r="AB32" s="17"/>
    </row>
    <row r="33" spans="1:28" ht="27" customHeight="1">
      <c r="A33" s="401"/>
      <c r="B33" s="402"/>
      <c r="C33" s="185"/>
      <c r="D33" s="126" t="s">
        <v>285</v>
      </c>
      <c r="E33" s="149"/>
      <c r="F33" s="149"/>
      <c r="G33" s="291"/>
      <c r="H33" s="291"/>
      <c r="I33" s="291"/>
      <c r="J33" s="17"/>
      <c r="K33" s="17"/>
      <c r="L33" s="17"/>
      <c r="M33" s="17"/>
      <c r="N33" s="17"/>
      <c r="O33" s="17"/>
      <c r="P33" s="17"/>
      <c r="Q33" s="17"/>
      <c r="R33" s="17"/>
      <c r="S33" s="17"/>
      <c r="T33" s="17"/>
      <c r="U33" s="17"/>
      <c r="V33" s="17"/>
      <c r="W33" s="17"/>
      <c r="X33" s="17"/>
      <c r="Y33" s="17"/>
      <c r="Z33" s="17"/>
      <c r="AA33" s="17"/>
      <c r="AB33" s="17"/>
    </row>
    <row r="34" spans="1:28" ht="15.75" customHeight="1">
      <c r="A34" s="401"/>
      <c r="B34" s="402"/>
      <c r="C34" s="278" t="s">
        <v>106</v>
      </c>
      <c r="D34" s="421"/>
      <c r="E34" s="149"/>
      <c r="F34" s="149"/>
      <c r="G34" s="403"/>
      <c r="H34" s="403"/>
      <c r="I34" s="403"/>
      <c r="J34" s="17"/>
      <c r="K34" s="17"/>
      <c r="L34" s="17"/>
      <c r="M34" s="17"/>
      <c r="N34" s="17"/>
      <c r="O34" s="17"/>
      <c r="P34" s="17"/>
      <c r="Q34" s="17"/>
      <c r="R34" s="17"/>
      <c r="S34" s="17"/>
      <c r="T34" s="17"/>
      <c r="U34" s="17"/>
      <c r="V34" s="17"/>
      <c r="W34" s="17"/>
      <c r="X34" s="17"/>
      <c r="Y34" s="17"/>
      <c r="Z34" s="17"/>
      <c r="AA34" s="17"/>
      <c r="AB34" s="17"/>
    </row>
    <row r="35" spans="1:28" ht="27" customHeight="1">
      <c r="A35" s="401"/>
      <c r="B35" s="402"/>
      <c r="C35" s="281"/>
      <c r="D35" s="126" t="s">
        <v>286</v>
      </c>
      <c r="E35" s="149"/>
      <c r="F35" s="149"/>
      <c r="G35" s="403"/>
      <c r="H35" s="403"/>
      <c r="I35" s="403"/>
      <c r="J35" s="17"/>
      <c r="K35" s="17"/>
      <c r="L35" s="17"/>
      <c r="M35" s="17"/>
      <c r="N35" s="17"/>
      <c r="O35" s="17"/>
      <c r="P35" s="17"/>
      <c r="Q35" s="17"/>
      <c r="R35" s="17"/>
      <c r="S35" s="17"/>
      <c r="T35" s="17"/>
      <c r="U35" s="17"/>
      <c r="V35" s="17"/>
      <c r="W35" s="17"/>
      <c r="X35" s="17"/>
      <c r="Y35" s="17"/>
      <c r="Z35" s="17"/>
      <c r="AA35" s="17"/>
      <c r="AB35" s="17"/>
    </row>
    <row r="36" spans="1:28" ht="27" customHeight="1">
      <c r="A36" s="401"/>
      <c r="B36" s="406"/>
      <c r="C36" s="405"/>
      <c r="D36" s="126" t="s">
        <v>287</v>
      </c>
      <c r="E36" s="288"/>
      <c r="F36" s="408"/>
      <c r="G36" s="411"/>
      <c r="H36" s="411"/>
      <c r="I36" s="411"/>
      <c r="J36" s="17"/>
      <c r="K36" s="17"/>
      <c r="L36" s="17"/>
      <c r="M36" s="17"/>
      <c r="N36" s="17"/>
      <c r="O36" s="17"/>
      <c r="P36" s="17"/>
      <c r="Q36" s="17"/>
      <c r="R36" s="17"/>
      <c r="S36" s="17"/>
      <c r="T36" s="17"/>
      <c r="U36" s="17"/>
      <c r="V36" s="17"/>
      <c r="W36" s="17"/>
      <c r="X36" s="17"/>
      <c r="Y36" s="17"/>
      <c r="Z36" s="17"/>
      <c r="AA36" s="17"/>
      <c r="AB36" s="17"/>
    </row>
    <row r="37" spans="1:28" ht="15.75" customHeight="1">
      <c r="A37" s="401"/>
      <c r="B37" s="286" t="s">
        <v>288</v>
      </c>
      <c r="C37" s="280" t="s">
        <v>101</v>
      </c>
      <c r="D37" s="400"/>
      <c r="E37" s="321"/>
      <c r="F37" s="435"/>
      <c r="G37" s="99"/>
      <c r="H37" s="99"/>
      <c r="I37" s="99"/>
      <c r="J37" s="17"/>
      <c r="K37" s="17"/>
      <c r="L37" s="17"/>
      <c r="M37" s="17"/>
      <c r="N37" s="17"/>
      <c r="O37" s="17"/>
      <c r="P37" s="17"/>
      <c r="Q37" s="17"/>
      <c r="R37" s="17"/>
      <c r="S37" s="17"/>
      <c r="T37" s="17"/>
      <c r="U37" s="17"/>
      <c r="V37" s="17"/>
      <c r="W37" s="17"/>
      <c r="X37" s="17"/>
      <c r="Y37" s="17"/>
      <c r="Z37" s="17"/>
      <c r="AA37" s="17"/>
      <c r="AB37" s="17"/>
    </row>
    <row r="38" spans="1:28" ht="28.5" customHeight="1">
      <c r="A38" s="401"/>
      <c r="B38" s="402"/>
      <c r="C38" s="281"/>
      <c r="D38" s="126" t="s">
        <v>289</v>
      </c>
      <c r="E38" s="288"/>
      <c r="F38" s="408"/>
      <c r="G38" s="291"/>
      <c r="H38" s="291"/>
      <c r="I38" s="291"/>
      <c r="J38" s="17"/>
      <c r="K38" s="17"/>
      <c r="L38" s="17"/>
      <c r="M38" s="17"/>
      <c r="N38" s="17"/>
      <c r="O38" s="17"/>
      <c r="P38" s="17"/>
      <c r="Q38" s="17"/>
      <c r="R38" s="17"/>
      <c r="S38" s="17"/>
      <c r="T38" s="17"/>
      <c r="U38" s="17"/>
      <c r="V38" s="17"/>
      <c r="W38" s="17"/>
      <c r="X38" s="17"/>
      <c r="Y38" s="17"/>
      <c r="Z38" s="17"/>
      <c r="AA38" s="17"/>
      <c r="AB38" s="17"/>
    </row>
    <row r="39" spans="1:28" ht="38.25" customHeight="1">
      <c r="A39" s="401"/>
      <c r="B39" s="402"/>
      <c r="C39" s="404"/>
      <c r="D39" s="126" t="s">
        <v>290</v>
      </c>
      <c r="E39" s="288"/>
      <c r="F39" s="408"/>
      <c r="G39" s="403"/>
      <c r="H39" s="403"/>
      <c r="I39" s="403"/>
      <c r="J39" s="17"/>
      <c r="K39" s="17"/>
      <c r="L39" s="17"/>
      <c r="M39" s="17"/>
      <c r="N39" s="17"/>
      <c r="O39" s="17"/>
      <c r="P39" s="17"/>
      <c r="Q39" s="17"/>
      <c r="R39" s="17"/>
      <c r="S39" s="17"/>
      <c r="T39" s="17"/>
      <c r="U39" s="17"/>
      <c r="V39" s="17"/>
      <c r="W39" s="17"/>
      <c r="X39" s="17"/>
      <c r="Y39" s="17"/>
      <c r="Z39" s="17"/>
      <c r="AA39" s="17"/>
      <c r="AB39" s="17"/>
    </row>
    <row r="40" spans="1:28" ht="29.25" customHeight="1">
      <c r="A40" s="401"/>
      <c r="B40" s="402"/>
      <c r="C40" s="405"/>
      <c r="D40" s="126" t="s">
        <v>291</v>
      </c>
      <c r="E40" s="288"/>
      <c r="F40" s="408"/>
      <c r="G40" s="403"/>
      <c r="H40" s="403"/>
      <c r="I40" s="403"/>
      <c r="J40" s="17"/>
      <c r="K40" s="17"/>
      <c r="L40" s="17"/>
      <c r="M40" s="17"/>
      <c r="N40" s="17"/>
      <c r="O40" s="17"/>
      <c r="P40" s="17"/>
      <c r="Q40" s="17"/>
      <c r="R40" s="17"/>
      <c r="S40" s="17"/>
      <c r="T40" s="17"/>
      <c r="U40" s="17"/>
      <c r="V40" s="17"/>
      <c r="W40" s="17"/>
      <c r="X40" s="17"/>
      <c r="Y40" s="17"/>
      <c r="Z40" s="17"/>
      <c r="AA40" s="17"/>
      <c r="AB40" s="17"/>
    </row>
    <row r="41" spans="1:28" ht="15.75" customHeight="1">
      <c r="A41" s="401"/>
      <c r="B41" s="402"/>
      <c r="C41" s="278" t="s">
        <v>106</v>
      </c>
      <c r="D41" s="421"/>
      <c r="E41" s="149"/>
      <c r="F41" s="149"/>
      <c r="G41" s="403"/>
      <c r="H41" s="403"/>
      <c r="I41" s="403"/>
      <c r="J41" s="17"/>
      <c r="K41" s="17"/>
      <c r="L41" s="17"/>
      <c r="M41" s="17"/>
      <c r="N41" s="17"/>
      <c r="O41" s="17"/>
      <c r="P41" s="17"/>
      <c r="Q41" s="17"/>
      <c r="R41" s="17"/>
      <c r="S41" s="17"/>
      <c r="T41" s="17"/>
      <c r="U41" s="17"/>
      <c r="V41" s="17"/>
      <c r="W41" s="17"/>
      <c r="X41" s="17"/>
      <c r="Y41" s="17"/>
      <c r="Z41" s="17"/>
      <c r="AA41" s="17"/>
      <c r="AB41" s="17"/>
    </row>
    <row r="42" spans="1:28" ht="28.5" customHeight="1">
      <c r="A42" s="401"/>
      <c r="B42" s="406"/>
      <c r="C42" s="185"/>
      <c r="D42" s="126" t="s">
        <v>292</v>
      </c>
      <c r="E42" s="149"/>
      <c r="F42" s="149"/>
      <c r="G42" s="411"/>
      <c r="H42" s="411"/>
      <c r="I42" s="411"/>
      <c r="J42" s="17"/>
      <c r="K42" s="17"/>
      <c r="L42" s="17"/>
      <c r="M42" s="17"/>
      <c r="N42" s="17"/>
      <c r="O42" s="17"/>
      <c r="P42" s="17"/>
      <c r="Q42" s="17"/>
      <c r="R42" s="17"/>
      <c r="S42" s="17"/>
      <c r="T42" s="17"/>
      <c r="U42" s="17"/>
      <c r="V42" s="17"/>
      <c r="W42" s="17"/>
      <c r="X42" s="17"/>
      <c r="Y42" s="17"/>
      <c r="Z42" s="17"/>
      <c r="AA42" s="17"/>
      <c r="AB42" s="17"/>
    </row>
    <row r="43" spans="1:28" ht="15.75" customHeight="1">
      <c r="A43" s="401"/>
      <c r="B43" s="286" t="s">
        <v>293</v>
      </c>
      <c r="C43" s="280" t="s">
        <v>101</v>
      </c>
      <c r="D43" s="400"/>
      <c r="E43" s="321"/>
      <c r="F43" s="435"/>
      <c r="G43" s="99"/>
      <c r="H43" s="99"/>
      <c r="I43" s="99"/>
      <c r="J43" s="17"/>
      <c r="K43" s="17"/>
      <c r="L43" s="17"/>
      <c r="M43" s="17"/>
      <c r="N43" s="17"/>
      <c r="O43" s="17"/>
      <c r="P43" s="17"/>
      <c r="Q43" s="17"/>
      <c r="R43" s="17"/>
      <c r="S43" s="17"/>
      <c r="T43" s="17"/>
      <c r="U43" s="17"/>
      <c r="V43" s="17"/>
      <c r="W43" s="17"/>
      <c r="X43" s="17"/>
      <c r="Y43" s="17"/>
      <c r="Z43" s="17"/>
      <c r="AA43" s="17"/>
      <c r="AB43" s="17"/>
    </row>
    <row r="44" spans="1:28" ht="30" customHeight="1">
      <c r="A44" s="401"/>
      <c r="B44" s="402"/>
      <c r="C44" s="281"/>
      <c r="D44" s="126" t="s">
        <v>294</v>
      </c>
      <c r="E44" s="288"/>
      <c r="F44" s="408"/>
      <c r="G44" s="291"/>
      <c r="H44" s="291"/>
      <c r="I44" s="291"/>
      <c r="J44" s="17"/>
      <c r="K44" s="17"/>
      <c r="L44" s="17"/>
      <c r="M44" s="17"/>
      <c r="N44" s="17"/>
      <c r="O44" s="17"/>
      <c r="P44" s="17"/>
      <c r="Q44" s="17"/>
      <c r="R44" s="17"/>
      <c r="S44" s="17"/>
      <c r="T44" s="17"/>
      <c r="U44" s="17"/>
      <c r="V44" s="17"/>
      <c r="W44" s="17"/>
      <c r="X44" s="17"/>
      <c r="Y44" s="17"/>
      <c r="Z44" s="17"/>
      <c r="AA44" s="17"/>
      <c r="AB44" s="17"/>
    </row>
    <row r="45" spans="1:28" ht="30" customHeight="1">
      <c r="A45" s="401"/>
      <c r="B45" s="402"/>
      <c r="C45" s="405"/>
      <c r="D45" s="126" t="s">
        <v>295</v>
      </c>
      <c r="E45" s="288"/>
      <c r="F45" s="408"/>
      <c r="G45" s="403"/>
      <c r="H45" s="403"/>
      <c r="I45" s="403"/>
      <c r="J45" s="17"/>
      <c r="K45" s="17"/>
      <c r="L45" s="17"/>
      <c r="M45" s="17"/>
      <c r="N45" s="17"/>
      <c r="O45" s="17"/>
      <c r="P45" s="17"/>
      <c r="Q45" s="17"/>
      <c r="R45" s="17"/>
      <c r="S45" s="17"/>
      <c r="T45" s="17"/>
      <c r="U45" s="17"/>
      <c r="V45" s="17"/>
      <c r="W45" s="17"/>
      <c r="X45" s="17"/>
      <c r="Y45" s="17"/>
      <c r="Z45" s="17"/>
      <c r="AA45" s="17"/>
      <c r="AB45" s="17"/>
    </row>
    <row r="46" spans="1:28" ht="15.75" customHeight="1">
      <c r="A46" s="401"/>
      <c r="B46" s="402"/>
      <c r="C46" s="278" t="s">
        <v>106</v>
      </c>
      <c r="D46" s="421"/>
      <c r="E46" s="322"/>
      <c r="F46" s="408"/>
      <c r="G46" s="403"/>
      <c r="H46" s="403"/>
      <c r="I46" s="403"/>
      <c r="J46" s="17"/>
      <c r="K46" s="17"/>
      <c r="L46" s="17"/>
      <c r="M46" s="17"/>
      <c r="N46" s="17"/>
      <c r="O46" s="17"/>
      <c r="P46" s="17"/>
      <c r="Q46" s="17"/>
      <c r="R46" s="17"/>
      <c r="S46" s="17"/>
      <c r="T46" s="17"/>
      <c r="U46" s="17"/>
      <c r="V46" s="17"/>
      <c r="W46" s="17"/>
      <c r="X46" s="17"/>
      <c r="Y46" s="17"/>
      <c r="Z46" s="17"/>
      <c r="AA46" s="17"/>
      <c r="AB46" s="17"/>
    </row>
    <row r="47" spans="1:28" ht="15.75" customHeight="1">
      <c r="A47" s="413"/>
      <c r="B47" s="406"/>
      <c r="C47" s="128"/>
      <c r="D47" s="127" t="s">
        <v>296</v>
      </c>
      <c r="E47" s="288"/>
      <c r="F47" s="408"/>
      <c r="G47" s="411"/>
      <c r="H47" s="411"/>
      <c r="I47" s="411"/>
      <c r="J47" s="17"/>
      <c r="K47" s="17"/>
      <c r="L47" s="17"/>
      <c r="M47" s="17"/>
      <c r="N47" s="17"/>
      <c r="O47" s="17"/>
      <c r="P47" s="17"/>
      <c r="Q47" s="17"/>
      <c r="R47" s="17"/>
      <c r="S47" s="17"/>
      <c r="T47" s="17"/>
      <c r="U47" s="17"/>
      <c r="V47" s="17"/>
      <c r="W47" s="17"/>
      <c r="X47" s="17"/>
      <c r="Y47" s="17"/>
      <c r="Z47" s="17"/>
      <c r="AA47" s="17"/>
      <c r="AB47" s="17"/>
    </row>
    <row r="48" spans="1:28" ht="15.75" customHeight="1">
      <c r="A48" s="320" t="s">
        <v>297</v>
      </c>
      <c r="B48" s="279" t="s">
        <v>298</v>
      </c>
      <c r="C48" s="280" t="s">
        <v>101</v>
      </c>
      <c r="D48" s="400"/>
      <c r="E48" s="321"/>
      <c r="F48" s="435"/>
      <c r="G48" s="99"/>
      <c r="H48" s="99"/>
      <c r="I48" s="99"/>
      <c r="J48" s="17"/>
      <c r="K48" s="17"/>
      <c r="L48" s="17"/>
      <c r="M48" s="17"/>
      <c r="N48" s="17"/>
      <c r="O48" s="17"/>
      <c r="P48" s="17"/>
      <c r="Q48" s="17"/>
      <c r="R48" s="17"/>
      <c r="S48" s="17"/>
      <c r="T48" s="17"/>
      <c r="U48" s="17"/>
      <c r="V48" s="17"/>
      <c r="W48" s="17"/>
      <c r="X48" s="17"/>
      <c r="Y48" s="17"/>
      <c r="Z48" s="17"/>
      <c r="AA48" s="17"/>
      <c r="AB48" s="17"/>
    </row>
    <row r="49" spans="1:28" ht="17.25" customHeight="1">
      <c r="A49" s="401"/>
      <c r="B49" s="402"/>
      <c r="C49" s="128"/>
      <c r="D49" s="95" t="s">
        <v>299</v>
      </c>
      <c r="E49" s="149"/>
      <c r="F49" s="149"/>
      <c r="G49" s="291"/>
      <c r="H49" s="291"/>
      <c r="I49" s="291"/>
      <c r="J49" s="17"/>
      <c r="K49" s="17"/>
      <c r="L49" s="17"/>
      <c r="M49" s="17"/>
      <c r="N49" s="17"/>
      <c r="O49" s="17"/>
      <c r="P49" s="17"/>
      <c r="Q49" s="17"/>
      <c r="R49" s="17"/>
      <c r="S49" s="17"/>
      <c r="T49" s="17"/>
      <c r="U49" s="17"/>
      <c r="V49" s="17"/>
      <c r="W49" s="17"/>
      <c r="X49" s="17"/>
      <c r="Y49" s="17"/>
      <c r="Z49" s="17"/>
      <c r="AA49" s="17"/>
      <c r="AB49" s="17"/>
    </row>
    <row r="50" spans="1:28" ht="28.5" customHeight="1">
      <c r="A50" s="401"/>
      <c r="B50" s="402"/>
      <c r="C50" s="116"/>
      <c r="D50" s="186" t="s">
        <v>300</v>
      </c>
      <c r="E50" s="149"/>
      <c r="F50" s="149"/>
      <c r="G50" s="403"/>
      <c r="H50" s="403"/>
      <c r="I50" s="403"/>
      <c r="J50" s="17"/>
      <c r="K50" s="17"/>
      <c r="L50" s="17"/>
      <c r="M50" s="17"/>
      <c r="N50" s="17"/>
      <c r="O50" s="17"/>
      <c r="P50" s="17"/>
      <c r="Q50" s="17"/>
      <c r="R50" s="17"/>
      <c r="S50" s="17"/>
      <c r="T50" s="17"/>
      <c r="U50" s="17"/>
      <c r="V50" s="17"/>
      <c r="W50" s="17"/>
      <c r="X50" s="17"/>
      <c r="Y50" s="17"/>
      <c r="Z50" s="17"/>
      <c r="AA50" s="17"/>
      <c r="AB50" s="17"/>
    </row>
    <row r="51" spans="1:28" ht="15.75" customHeight="1">
      <c r="A51" s="401"/>
      <c r="B51" s="402"/>
      <c r="C51" s="278" t="s">
        <v>106</v>
      </c>
      <c r="D51" s="421"/>
      <c r="E51" s="149"/>
      <c r="F51" s="149"/>
      <c r="G51" s="403"/>
      <c r="H51" s="403"/>
      <c r="I51" s="403"/>
      <c r="J51" s="17"/>
      <c r="K51" s="17"/>
      <c r="L51" s="17"/>
      <c r="M51" s="17"/>
      <c r="N51" s="17"/>
      <c r="O51" s="17"/>
      <c r="P51" s="17"/>
      <c r="Q51" s="17"/>
      <c r="R51" s="17"/>
      <c r="S51" s="17"/>
      <c r="T51" s="17"/>
      <c r="U51" s="17"/>
      <c r="V51" s="17"/>
      <c r="W51" s="17"/>
      <c r="X51" s="17"/>
      <c r="Y51" s="17"/>
      <c r="Z51" s="17"/>
      <c r="AA51" s="17"/>
      <c r="AB51" s="17"/>
    </row>
    <row r="52" spans="1:28" ht="42" customHeight="1">
      <c r="A52" s="401"/>
      <c r="B52" s="406"/>
      <c r="C52" s="128"/>
      <c r="D52" s="119" t="s">
        <v>301</v>
      </c>
      <c r="E52" s="149"/>
      <c r="F52" s="149"/>
      <c r="G52" s="411"/>
      <c r="H52" s="411"/>
      <c r="I52" s="411"/>
      <c r="J52" s="17"/>
      <c r="K52" s="17"/>
      <c r="L52" s="17"/>
      <c r="M52" s="17"/>
      <c r="N52" s="17"/>
      <c r="O52" s="17"/>
      <c r="P52" s="17"/>
      <c r="Q52" s="17"/>
      <c r="R52" s="17"/>
      <c r="S52" s="17"/>
      <c r="T52" s="17"/>
      <c r="U52" s="17"/>
      <c r="V52" s="17"/>
      <c r="W52" s="17"/>
      <c r="X52" s="17"/>
      <c r="Y52" s="17"/>
      <c r="Z52" s="17"/>
      <c r="AA52" s="17"/>
      <c r="AB52" s="17"/>
    </row>
    <row r="53" spans="1:28" ht="15.75" customHeight="1">
      <c r="A53" s="401"/>
      <c r="B53" s="279" t="s">
        <v>302</v>
      </c>
      <c r="C53" s="280" t="s">
        <v>101</v>
      </c>
      <c r="D53" s="400"/>
      <c r="E53" s="321"/>
      <c r="F53" s="435"/>
      <c r="G53" s="99"/>
      <c r="H53" s="99"/>
      <c r="I53" s="99"/>
      <c r="J53" s="17"/>
      <c r="K53" s="17"/>
      <c r="L53" s="17"/>
      <c r="M53" s="17"/>
      <c r="N53" s="17"/>
      <c r="O53" s="17"/>
      <c r="P53" s="17"/>
      <c r="Q53" s="17"/>
      <c r="R53" s="17"/>
      <c r="S53" s="17"/>
      <c r="T53" s="17"/>
      <c r="U53" s="17"/>
      <c r="V53" s="17"/>
      <c r="W53" s="17"/>
      <c r="X53" s="17"/>
      <c r="Y53" s="17"/>
      <c r="Z53" s="17"/>
      <c r="AA53" s="17"/>
      <c r="AB53" s="17"/>
    </row>
    <row r="54" spans="1:28" ht="28.5" customHeight="1">
      <c r="A54" s="401"/>
      <c r="B54" s="402"/>
      <c r="C54" s="281"/>
      <c r="D54" s="92" t="s">
        <v>303</v>
      </c>
      <c r="E54" s="288"/>
      <c r="F54" s="408"/>
      <c r="G54" s="323"/>
      <c r="H54" s="291"/>
      <c r="I54" s="291"/>
      <c r="J54" s="17"/>
      <c r="K54" s="17"/>
      <c r="L54" s="17"/>
      <c r="M54" s="17"/>
      <c r="N54" s="17"/>
      <c r="O54" s="17"/>
      <c r="P54" s="17"/>
      <c r="Q54" s="17"/>
      <c r="R54" s="17"/>
      <c r="S54" s="17"/>
      <c r="T54" s="17"/>
      <c r="U54" s="17"/>
      <c r="V54" s="17"/>
      <c r="W54" s="17"/>
      <c r="X54" s="17"/>
      <c r="Y54" s="17"/>
      <c r="Z54" s="17"/>
      <c r="AA54" s="17"/>
      <c r="AB54" s="17"/>
    </row>
    <row r="55" spans="1:28" ht="28.5" customHeight="1">
      <c r="A55" s="401"/>
      <c r="B55" s="402"/>
      <c r="C55" s="404"/>
      <c r="D55" s="92" t="s">
        <v>304</v>
      </c>
      <c r="E55" s="288"/>
      <c r="F55" s="408"/>
      <c r="G55" s="404"/>
      <c r="H55" s="403"/>
      <c r="I55" s="403"/>
      <c r="J55" s="17"/>
      <c r="K55" s="17"/>
      <c r="L55" s="17"/>
      <c r="M55" s="17"/>
      <c r="N55" s="17"/>
      <c r="O55" s="17"/>
      <c r="P55" s="17"/>
      <c r="Q55" s="17"/>
      <c r="R55" s="17"/>
      <c r="S55" s="17"/>
      <c r="T55" s="17"/>
      <c r="U55" s="17"/>
      <c r="V55" s="17"/>
      <c r="W55" s="17"/>
      <c r="X55" s="17"/>
      <c r="Y55" s="17"/>
      <c r="Z55" s="17"/>
      <c r="AA55" s="17"/>
      <c r="AB55" s="17"/>
    </row>
    <row r="56" spans="1:28" ht="42" customHeight="1">
      <c r="A56" s="401"/>
      <c r="B56" s="402"/>
      <c r="C56" s="404"/>
      <c r="D56" s="170" t="s">
        <v>305</v>
      </c>
      <c r="E56" s="102"/>
      <c r="F56" s="116"/>
      <c r="G56" s="404"/>
      <c r="H56" s="403"/>
      <c r="I56" s="403"/>
      <c r="J56" s="17"/>
      <c r="K56" s="17"/>
      <c r="L56" s="17"/>
      <c r="M56" s="17"/>
      <c r="N56" s="17"/>
      <c r="O56" s="17"/>
      <c r="P56" s="17"/>
      <c r="Q56" s="17"/>
      <c r="R56" s="17"/>
      <c r="S56" s="17"/>
      <c r="T56" s="17"/>
      <c r="U56" s="17"/>
      <c r="V56" s="17"/>
      <c r="W56" s="17"/>
      <c r="X56" s="17"/>
      <c r="Y56" s="17"/>
      <c r="Z56" s="17"/>
      <c r="AA56" s="17"/>
      <c r="AB56" s="17"/>
    </row>
    <row r="57" spans="1:28" ht="15.75" customHeight="1">
      <c r="A57" s="401"/>
      <c r="B57" s="402"/>
      <c r="C57" s="278" t="s">
        <v>106</v>
      </c>
      <c r="D57" s="421"/>
      <c r="E57" s="102"/>
      <c r="F57" s="116"/>
      <c r="G57" s="404"/>
      <c r="H57" s="403"/>
      <c r="I57" s="403"/>
      <c r="J57" s="17"/>
      <c r="K57" s="17"/>
      <c r="L57" s="17"/>
      <c r="M57" s="17"/>
      <c r="N57" s="17"/>
      <c r="O57" s="17"/>
      <c r="P57" s="17"/>
      <c r="Q57" s="17"/>
      <c r="R57" s="17"/>
      <c r="S57" s="17"/>
      <c r="T57" s="17"/>
      <c r="U57" s="17"/>
      <c r="V57" s="17"/>
      <c r="W57" s="17"/>
      <c r="X57" s="17"/>
      <c r="Y57" s="17"/>
      <c r="Z57" s="17"/>
      <c r="AA57" s="17"/>
      <c r="AB57" s="17"/>
    </row>
    <row r="58" spans="1:28" ht="28.5" customHeight="1">
      <c r="A58" s="401"/>
      <c r="B58" s="402"/>
      <c r="C58" s="281"/>
      <c r="D58" s="187" t="s">
        <v>306</v>
      </c>
      <c r="E58" s="102"/>
      <c r="F58" s="116"/>
      <c r="G58" s="404"/>
      <c r="H58" s="403"/>
      <c r="I58" s="403"/>
      <c r="J58" s="17"/>
      <c r="K58" s="17"/>
      <c r="L58" s="17"/>
      <c r="M58" s="17"/>
      <c r="N58" s="17"/>
      <c r="O58" s="17"/>
      <c r="P58" s="17"/>
      <c r="Q58" s="17"/>
      <c r="R58" s="17"/>
      <c r="S58" s="17"/>
      <c r="T58" s="17"/>
      <c r="U58" s="17"/>
      <c r="V58" s="17"/>
      <c r="W58" s="17"/>
      <c r="X58" s="17"/>
      <c r="Y58" s="17"/>
      <c r="Z58" s="17"/>
      <c r="AA58" s="17"/>
      <c r="AB58" s="17"/>
    </row>
    <row r="59" spans="1:28" ht="31.5" customHeight="1">
      <c r="A59" s="413"/>
      <c r="B59" s="427"/>
      <c r="C59" s="429"/>
      <c r="D59" s="188" t="s">
        <v>296</v>
      </c>
      <c r="E59" s="189"/>
      <c r="F59" s="190"/>
      <c r="G59" s="429"/>
      <c r="H59" s="433"/>
      <c r="I59" s="433"/>
      <c r="J59" s="17"/>
      <c r="K59" s="17"/>
      <c r="L59" s="17"/>
      <c r="M59" s="17"/>
      <c r="N59" s="17"/>
      <c r="O59" s="17"/>
      <c r="P59" s="17"/>
      <c r="Q59" s="17"/>
      <c r="R59" s="17"/>
      <c r="S59" s="17"/>
      <c r="T59" s="17"/>
      <c r="U59" s="17"/>
      <c r="V59" s="17"/>
      <c r="W59" s="17"/>
      <c r="X59" s="17"/>
      <c r="Y59" s="17"/>
      <c r="Z59" s="17"/>
      <c r="AA59" s="17"/>
      <c r="AB59" s="17"/>
    </row>
    <row r="60" spans="1:28" ht="25.5" customHeight="1">
      <c r="A60" s="191"/>
      <c r="B60" s="192"/>
      <c r="C60" s="193"/>
      <c r="D60" s="194"/>
      <c r="E60" s="193"/>
      <c r="F60" s="193"/>
      <c r="G60" s="134"/>
      <c r="H60" s="134"/>
      <c r="I60" s="134"/>
      <c r="J60" s="17"/>
      <c r="K60" s="17"/>
      <c r="L60" s="17"/>
      <c r="M60" s="17"/>
      <c r="N60" s="17"/>
      <c r="O60" s="17"/>
      <c r="P60" s="17"/>
      <c r="Q60" s="17"/>
      <c r="R60" s="17"/>
      <c r="S60" s="17"/>
      <c r="T60" s="17"/>
      <c r="U60" s="17"/>
      <c r="V60" s="17"/>
      <c r="W60" s="17"/>
      <c r="X60" s="17"/>
      <c r="Y60" s="17"/>
      <c r="Z60" s="17"/>
      <c r="AA60" s="17"/>
      <c r="AB60" s="17"/>
    </row>
    <row r="61" spans="1:28" ht="123.75" hidden="1" customHeight="1">
      <c r="A61" s="191"/>
      <c r="B61" s="192"/>
      <c r="C61" s="193"/>
      <c r="D61" s="194"/>
      <c r="E61" s="193"/>
      <c r="F61" s="193"/>
      <c r="G61" s="134"/>
      <c r="H61" s="134"/>
      <c r="I61" s="134"/>
      <c r="J61" s="17"/>
      <c r="K61" s="17"/>
      <c r="L61" s="17"/>
      <c r="M61" s="17"/>
      <c r="N61" s="17"/>
      <c r="O61" s="17"/>
      <c r="P61" s="17"/>
      <c r="Q61" s="17"/>
      <c r="R61" s="17"/>
      <c r="S61" s="17"/>
      <c r="T61" s="17"/>
      <c r="U61" s="17"/>
      <c r="V61" s="17"/>
      <c r="W61" s="17"/>
      <c r="X61" s="17"/>
      <c r="Y61" s="17"/>
      <c r="Z61" s="17"/>
      <c r="AA61" s="17"/>
      <c r="AB61" s="17"/>
    </row>
    <row r="62" spans="1:28" ht="15.75" hidden="1" customHeight="1">
      <c r="A62" s="195"/>
      <c r="B62" s="17"/>
      <c r="C62" s="132"/>
      <c r="D62" s="132"/>
      <c r="E62" s="133"/>
      <c r="F62" s="132"/>
      <c r="G62" s="134"/>
      <c r="H62" s="134"/>
      <c r="I62" s="135"/>
      <c r="J62" s="17"/>
      <c r="K62" s="17"/>
      <c r="L62" s="17"/>
      <c r="M62" s="17"/>
      <c r="N62" s="17"/>
      <c r="O62" s="17"/>
      <c r="P62" s="17"/>
      <c r="Q62" s="17"/>
      <c r="R62" s="17"/>
      <c r="S62" s="17"/>
      <c r="T62" s="17"/>
      <c r="U62" s="17"/>
      <c r="V62" s="17"/>
      <c r="W62" s="17"/>
      <c r="X62" s="17"/>
      <c r="Y62" s="17"/>
      <c r="Z62" s="17"/>
      <c r="AA62" s="17"/>
      <c r="AB62" s="17"/>
    </row>
    <row r="63" spans="1:28" ht="15.75" hidden="1" customHeight="1">
      <c r="A63" s="131"/>
      <c r="B63" s="17"/>
      <c r="C63" s="132"/>
      <c r="D63" s="132"/>
      <c r="E63" s="133"/>
      <c r="F63" s="132"/>
      <c r="G63" s="134"/>
      <c r="H63" s="134"/>
      <c r="I63" s="135"/>
      <c r="J63" s="17"/>
      <c r="K63" s="17"/>
      <c r="L63" s="17"/>
      <c r="M63" s="17"/>
      <c r="N63" s="17"/>
      <c r="O63" s="17"/>
      <c r="P63" s="17"/>
      <c r="Q63" s="17"/>
      <c r="R63" s="17"/>
      <c r="S63" s="17"/>
      <c r="T63" s="17"/>
      <c r="U63" s="17"/>
      <c r="V63" s="17"/>
      <c r="W63" s="17"/>
      <c r="X63" s="17"/>
      <c r="Y63" s="17"/>
      <c r="Z63" s="17"/>
      <c r="AA63" s="17"/>
      <c r="AB63" s="17"/>
    </row>
    <row r="64" spans="1:28" ht="15.75" hidden="1" customHeight="1">
      <c r="A64" s="131"/>
      <c r="B64" s="17"/>
      <c r="C64" s="132"/>
      <c r="D64" s="132"/>
      <c r="E64" s="133"/>
      <c r="F64" s="132"/>
      <c r="G64" s="134"/>
      <c r="H64" s="134"/>
      <c r="I64" s="135"/>
      <c r="J64" s="17"/>
      <c r="K64" s="17"/>
      <c r="L64" s="17"/>
      <c r="M64" s="17"/>
      <c r="N64" s="17"/>
      <c r="O64" s="17"/>
      <c r="P64" s="17"/>
      <c r="Q64" s="17"/>
      <c r="R64" s="17"/>
      <c r="S64" s="17"/>
      <c r="T64" s="17"/>
      <c r="U64" s="17"/>
      <c r="V64" s="17"/>
      <c r="W64" s="17"/>
      <c r="X64" s="17"/>
      <c r="Y64" s="17"/>
      <c r="Z64" s="17"/>
      <c r="AA64" s="17"/>
      <c r="AB64" s="17"/>
    </row>
    <row r="65" spans="1:28" ht="15.75" hidden="1" customHeight="1">
      <c r="A65" s="131"/>
      <c r="B65" s="17"/>
      <c r="C65" s="132"/>
      <c r="D65" s="132"/>
      <c r="E65" s="133"/>
      <c r="F65" s="132"/>
      <c r="G65" s="134"/>
      <c r="H65" s="134"/>
      <c r="I65" s="135"/>
      <c r="J65" s="17"/>
      <c r="K65" s="17"/>
      <c r="L65" s="17"/>
      <c r="M65" s="17"/>
      <c r="N65" s="17"/>
      <c r="O65" s="17"/>
      <c r="P65" s="17"/>
      <c r="Q65" s="17"/>
      <c r="R65" s="17"/>
      <c r="S65" s="17"/>
      <c r="T65" s="17"/>
      <c r="U65" s="17"/>
      <c r="V65" s="17"/>
      <c r="W65" s="17"/>
      <c r="X65" s="17"/>
      <c r="Y65" s="17"/>
      <c r="Z65" s="17"/>
      <c r="AA65" s="17"/>
      <c r="AB65" s="17"/>
    </row>
    <row r="66" spans="1:28" ht="15.75" hidden="1" customHeight="1">
      <c r="A66" s="131"/>
      <c r="B66" s="17"/>
      <c r="C66" s="132"/>
      <c r="D66" s="132"/>
      <c r="E66" s="133"/>
      <c r="F66" s="132"/>
      <c r="G66" s="134"/>
      <c r="H66" s="134"/>
      <c r="I66" s="135"/>
      <c r="J66" s="17"/>
      <c r="K66" s="17"/>
      <c r="L66" s="17"/>
      <c r="M66" s="17"/>
      <c r="N66" s="17"/>
      <c r="O66" s="17"/>
      <c r="P66" s="17"/>
      <c r="Q66" s="17"/>
      <c r="R66" s="17"/>
      <c r="S66" s="17"/>
      <c r="T66" s="17"/>
      <c r="U66" s="17"/>
      <c r="V66" s="17"/>
      <c r="W66" s="17"/>
      <c r="X66" s="17"/>
      <c r="Y66" s="17"/>
      <c r="Z66" s="17"/>
      <c r="AA66" s="17"/>
      <c r="AB66" s="17"/>
    </row>
    <row r="67" spans="1:28" ht="15.75" hidden="1" customHeight="1">
      <c r="A67" s="131"/>
      <c r="B67" s="17"/>
      <c r="C67" s="132"/>
      <c r="D67" s="132"/>
      <c r="E67" s="133"/>
      <c r="F67" s="132"/>
      <c r="G67" s="134"/>
      <c r="H67" s="134"/>
      <c r="I67" s="135"/>
      <c r="J67" s="17"/>
      <c r="K67" s="17"/>
      <c r="L67" s="17"/>
      <c r="M67" s="17"/>
      <c r="N67" s="17"/>
      <c r="O67" s="17"/>
      <c r="P67" s="17"/>
      <c r="Q67" s="17"/>
      <c r="R67" s="17"/>
      <c r="S67" s="17"/>
      <c r="T67" s="17"/>
      <c r="U67" s="17"/>
      <c r="V67" s="17"/>
      <c r="W67" s="17"/>
      <c r="X67" s="17"/>
      <c r="Y67" s="17"/>
      <c r="Z67" s="17"/>
      <c r="AA67" s="17"/>
      <c r="AB67" s="17"/>
    </row>
    <row r="68" spans="1:28" ht="15.75" hidden="1" customHeight="1">
      <c r="A68" s="131"/>
      <c r="B68" s="17"/>
      <c r="C68" s="132"/>
      <c r="D68" s="132"/>
      <c r="E68" s="133"/>
      <c r="F68" s="132"/>
      <c r="G68" s="134"/>
      <c r="H68" s="134"/>
      <c r="I68" s="135"/>
      <c r="J68" s="17"/>
      <c r="K68" s="17"/>
      <c r="L68" s="17"/>
      <c r="M68" s="17"/>
      <c r="N68" s="17"/>
      <c r="O68" s="17"/>
      <c r="P68" s="17"/>
      <c r="Q68" s="17"/>
      <c r="R68" s="17"/>
      <c r="S68" s="17"/>
      <c r="T68" s="17"/>
      <c r="U68" s="17"/>
      <c r="V68" s="17"/>
      <c r="W68" s="17"/>
      <c r="X68" s="17"/>
      <c r="Y68" s="17"/>
      <c r="Z68" s="17"/>
      <c r="AA68" s="17"/>
      <c r="AB68" s="17"/>
    </row>
    <row r="69" spans="1:28" ht="15.75" hidden="1" customHeight="1">
      <c r="A69" s="131"/>
      <c r="B69" s="17"/>
      <c r="C69" s="132"/>
      <c r="D69" s="132"/>
      <c r="E69" s="133"/>
      <c r="F69" s="132"/>
      <c r="G69" s="134"/>
      <c r="H69" s="134"/>
      <c r="I69" s="135"/>
      <c r="J69" s="17"/>
      <c r="K69" s="17"/>
      <c r="L69" s="17"/>
      <c r="M69" s="17"/>
      <c r="N69" s="17"/>
      <c r="O69" s="17"/>
      <c r="P69" s="17"/>
      <c r="Q69" s="17"/>
      <c r="R69" s="17"/>
      <c r="S69" s="17"/>
      <c r="T69" s="17"/>
      <c r="U69" s="17"/>
      <c r="V69" s="17"/>
      <c r="W69" s="17"/>
      <c r="X69" s="17"/>
      <c r="Y69" s="17"/>
      <c r="Z69" s="17"/>
      <c r="AA69" s="17"/>
      <c r="AB69" s="17"/>
    </row>
    <row r="70" spans="1:28" ht="15.75" hidden="1" customHeight="1">
      <c r="A70" s="131"/>
      <c r="B70" s="17"/>
      <c r="C70" s="132"/>
      <c r="D70" s="132"/>
      <c r="E70" s="133"/>
      <c r="F70" s="132"/>
      <c r="G70" s="134"/>
      <c r="H70" s="134"/>
      <c r="I70" s="135"/>
      <c r="J70" s="17"/>
      <c r="K70" s="17"/>
      <c r="L70" s="17"/>
      <c r="M70" s="17"/>
      <c r="N70" s="17"/>
      <c r="O70" s="17"/>
      <c r="P70" s="17"/>
      <c r="Q70" s="17"/>
      <c r="R70" s="17"/>
      <c r="S70" s="17"/>
      <c r="T70" s="17"/>
      <c r="U70" s="17"/>
      <c r="V70" s="17"/>
      <c r="W70" s="17"/>
      <c r="X70" s="17"/>
      <c r="Y70" s="17"/>
      <c r="Z70" s="17"/>
      <c r="AA70" s="17"/>
      <c r="AB70" s="17"/>
    </row>
    <row r="71" spans="1:28" ht="15.75" hidden="1" customHeight="1">
      <c r="A71" s="131"/>
      <c r="B71" s="17"/>
      <c r="C71" s="132"/>
      <c r="D71" s="132"/>
      <c r="E71" s="133"/>
      <c r="F71" s="132"/>
      <c r="G71" s="134"/>
      <c r="H71" s="134"/>
      <c r="I71" s="135"/>
      <c r="J71" s="17"/>
      <c r="K71" s="17"/>
      <c r="L71" s="17"/>
      <c r="M71" s="17"/>
      <c r="N71" s="17"/>
      <c r="O71" s="17"/>
      <c r="P71" s="17"/>
      <c r="Q71" s="17"/>
      <c r="R71" s="17"/>
      <c r="S71" s="17"/>
      <c r="T71" s="17"/>
      <c r="U71" s="17"/>
      <c r="V71" s="17"/>
      <c r="W71" s="17"/>
      <c r="X71" s="17"/>
      <c r="Y71" s="17"/>
      <c r="Z71" s="17"/>
      <c r="AA71" s="17"/>
      <c r="AB71" s="17"/>
    </row>
    <row r="72" spans="1:28" ht="15.75" hidden="1" customHeight="1">
      <c r="A72" s="131"/>
      <c r="B72" s="17"/>
      <c r="C72" s="132"/>
      <c r="D72" s="132"/>
      <c r="E72" s="133"/>
      <c r="F72" s="132"/>
      <c r="G72" s="134"/>
      <c r="H72" s="134"/>
      <c r="I72" s="135"/>
      <c r="J72" s="17"/>
      <c r="K72" s="17"/>
      <c r="L72" s="17"/>
      <c r="M72" s="17"/>
      <c r="N72" s="17"/>
      <c r="O72" s="17"/>
      <c r="P72" s="17"/>
      <c r="Q72" s="17"/>
      <c r="R72" s="17"/>
      <c r="S72" s="17"/>
      <c r="T72" s="17"/>
      <c r="U72" s="17"/>
      <c r="V72" s="17"/>
      <c r="W72" s="17"/>
      <c r="X72" s="17"/>
      <c r="Y72" s="17"/>
      <c r="Z72" s="17"/>
      <c r="AA72" s="17"/>
      <c r="AB72" s="17"/>
    </row>
    <row r="73" spans="1:28" ht="15.75" hidden="1" customHeight="1">
      <c r="A73" s="131"/>
      <c r="B73" s="17"/>
      <c r="C73" s="132"/>
      <c r="D73" s="132"/>
      <c r="E73" s="133"/>
      <c r="F73" s="132"/>
      <c r="G73" s="134"/>
      <c r="H73" s="134"/>
      <c r="I73" s="135"/>
      <c r="J73" s="17"/>
      <c r="K73" s="17"/>
      <c r="L73" s="17"/>
      <c r="M73" s="17"/>
      <c r="N73" s="17"/>
      <c r="O73" s="17"/>
      <c r="P73" s="17"/>
      <c r="Q73" s="17"/>
      <c r="R73" s="17"/>
      <c r="S73" s="17"/>
      <c r="T73" s="17"/>
      <c r="U73" s="17"/>
      <c r="V73" s="17"/>
      <c r="W73" s="17"/>
      <c r="X73" s="17"/>
      <c r="Y73" s="17"/>
      <c r="Z73" s="17"/>
      <c r="AA73" s="17"/>
      <c r="AB73" s="17"/>
    </row>
    <row r="74" spans="1:28" ht="15.75" hidden="1" customHeight="1">
      <c r="A74" s="131"/>
      <c r="B74" s="17"/>
      <c r="C74" s="132"/>
      <c r="D74" s="132"/>
      <c r="E74" s="133"/>
      <c r="F74" s="132"/>
      <c r="G74" s="134"/>
      <c r="H74" s="134"/>
      <c r="I74" s="135"/>
      <c r="J74" s="17"/>
      <c r="K74" s="17"/>
      <c r="L74" s="17"/>
      <c r="M74" s="17"/>
      <c r="N74" s="17"/>
      <c r="O74" s="17"/>
      <c r="P74" s="17"/>
      <c r="Q74" s="17"/>
      <c r="R74" s="17"/>
      <c r="S74" s="17"/>
      <c r="T74" s="17"/>
      <c r="U74" s="17"/>
      <c r="V74" s="17"/>
      <c r="W74" s="17"/>
      <c r="X74" s="17"/>
      <c r="Y74" s="17"/>
      <c r="Z74" s="17"/>
      <c r="AA74" s="17"/>
      <c r="AB74" s="17"/>
    </row>
    <row r="75" spans="1:28" ht="15.75" hidden="1" customHeight="1">
      <c r="A75" s="131"/>
      <c r="B75" s="17"/>
      <c r="C75" s="132"/>
      <c r="D75" s="132"/>
      <c r="E75" s="133"/>
      <c r="F75" s="132"/>
      <c r="G75" s="134"/>
      <c r="H75" s="134"/>
      <c r="I75" s="135"/>
      <c r="J75" s="17"/>
      <c r="K75" s="17"/>
      <c r="L75" s="17"/>
      <c r="M75" s="17"/>
      <c r="N75" s="17"/>
      <c r="O75" s="17"/>
      <c r="P75" s="17"/>
      <c r="Q75" s="17"/>
      <c r="R75" s="17"/>
      <c r="S75" s="17"/>
      <c r="T75" s="17"/>
      <c r="U75" s="17"/>
      <c r="V75" s="17"/>
      <c r="W75" s="17"/>
      <c r="X75" s="17"/>
      <c r="Y75" s="17"/>
      <c r="Z75" s="17"/>
      <c r="AA75" s="17"/>
      <c r="AB75" s="17"/>
    </row>
    <row r="76" spans="1:28" ht="15.75" hidden="1" customHeight="1">
      <c r="A76" s="131"/>
      <c r="B76" s="17"/>
      <c r="C76" s="132"/>
      <c r="D76" s="132"/>
      <c r="E76" s="133"/>
      <c r="F76" s="132"/>
      <c r="G76" s="134"/>
      <c r="H76" s="134"/>
      <c r="I76" s="135"/>
      <c r="J76" s="17"/>
      <c r="K76" s="17"/>
      <c r="L76" s="17"/>
      <c r="M76" s="17"/>
      <c r="N76" s="17"/>
      <c r="O76" s="17"/>
      <c r="P76" s="17"/>
      <c r="Q76" s="17"/>
      <c r="R76" s="17"/>
      <c r="S76" s="17"/>
      <c r="T76" s="17"/>
      <c r="U76" s="17"/>
      <c r="V76" s="17"/>
      <c r="W76" s="17"/>
      <c r="X76" s="17"/>
      <c r="Y76" s="17"/>
      <c r="Z76" s="17"/>
      <c r="AA76" s="17"/>
      <c r="AB76" s="17"/>
    </row>
    <row r="77" spans="1:28" ht="15.75" hidden="1" customHeight="1">
      <c r="A77" s="131"/>
      <c r="B77" s="17"/>
      <c r="C77" s="132"/>
      <c r="D77" s="132"/>
      <c r="E77" s="133"/>
      <c r="F77" s="132"/>
      <c r="G77" s="134"/>
      <c r="H77" s="134"/>
      <c r="I77" s="135"/>
      <c r="J77" s="17"/>
      <c r="K77" s="17"/>
      <c r="L77" s="17"/>
      <c r="M77" s="17"/>
      <c r="N77" s="17"/>
      <c r="O77" s="17"/>
      <c r="P77" s="17"/>
      <c r="Q77" s="17"/>
      <c r="R77" s="17"/>
      <c r="S77" s="17"/>
      <c r="T77" s="17"/>
      <c r="U77" s="17"/>
      <c r="V77" s="17"/>
      <c r="W77" s="17"/>
      <c r="X77" s="17"/>
      <c r="Y77" s="17"/>
      <c r="Z77" s="17"/>
      <c r="AA77" s="17"/>
      <c r="AB77" s="17"/>
    </row>
    <row r="78" spans="1:28" ht="15.75" hidden="1" customHeight="1">
      <c r="A78" s="131"/>
      <c r="B78" s="17"/>
      <c r="C78" s="132"/>
      <c r="D78" s="132"/>
      <c r="E78" s="133"/>
      <c r="F78" s="132"/>
      <c r="G78" s="134"/>
      <c r="H78" s="134"/>
      <c r="I78" s="135"/>
      <c r="J78" s="17"/>
      <c r="K78" s="17"/>
      <c r="L78" s="17"/>
      <c r="M78" s="17"/>
      <c r="N78" s="17"/>
      <c r="O78" s="17"/>
      <c r="P78" s="17"/>
      <c r="Q78" s="17"/>
      <c r="R78" s="17"/>
      <c r="S78" s="17"/>
      <c r="T78" s="17"/>
      <c r="U78" s="17"/>
      <c r="V78" s="17"/>
      <c r="W78" s="17"/>
      <c r="X78" s="17"/>
      <c r="Y78" s="17"/>
      <c r="Z78" s="17"/>
      <c r="AA78" s="17"/>
      <c r="AB78" s="17"/>
    </row>
    <row r="79" spans="1:28" ht="15.75" hidden="1" customHeight="1">
      <c r="A79" s="131"/>
      <c r="B79" s="17"/>
      <c r="C79" s="132"/>
      <c r="D79" s="132"/>
      <c r="E79" s="133"/>
      <c r="F79" s="132"/>
      <c r="G79" s="134"/>
      <c r="H79" s="134"/>
      <c r="I79" s="135"/>
      <c r="J79" s="17"/>
      <c r="K79" s="17"/>
      <c r="L79" s="17"/>
      <c r="M79" s="17"/>
      <c r="N79" s="17"/>
      <c r="O79" s="17"/>
      <c r="P79" s="17"/>
      <c r="Q79" s="17"/>
      <c r="R79" s="17"/>
      <c r="S79" s="17"/>
      <c r="T79" s="17"/>
      <c r="U79" s="17"/>
      <c r="V79" s="17"/>
      <c r="W79" s="17"/>
      <c r="X79" s="17"/>
      <c r="Y79" s="17"/>
      <c r="Z79" s="17"/>
      <c r="AA79" s="17"/>
      <c r="AB79" s="17"/>
    </row>
    <row r="80" spans="1:28" ht="15.75" hidden="1" customHeight="1">
      <c r="A80" s="17"/>
      <c r="B80" s="17"/>
      <c r="C80" s="132"/>
      <c r="D80" s="132"/>
      <c r="E80" s="133"/>
      <c r="F80" s="132"/>
      <c r="G80" s="134"/>
      <c r="H80" s="134"/>
      <c r="I80" s="135"/>
      <c r="J80" s="17"/>
      <c r="K80" s="17"/>
      <c r="L80" s="17"/>
      <c r="M80" s="17"/>
      <c r="N80" s="17"/>
      <c r="O80" s="17"/>
      <c r="P80" s="17"/>
      <c r="Q80" s="17"/>
      <c r="R80" s="17"/>
      <c r="S80" s="17"/>
      <c r="T80" s="17"/>
      <c r="U80" s="17"/>
      <c r="V80" s="17"/>
      <c r="W80" s="17"/>
      <c r="X80" s="17"/>
      <c r="Y80" s="17"/>
      <c r="Z80" s="17"/>
      <c r="AA80" s="17"/>
      <c r="AB80" s="17"/>
    </row>
    <row r="81" spans="1:28" ht="15.75" hidden="1" customHeight="1">
      <c r="A81" s="17"/>
      <c r="B81" s="17"/>
      <c r="C81" s="132"/>
      <c r="D81" s="132"/>
      <c r="E81" s="133"/>
      <c r="F81" s="132"/>
      <c r="G81" s="134"/>
      <c r="H81" s="134"/>
      <c r="I81" s="135"/>
      <c r="J81" s="17"/>
      <c r="K81" s="17"/>
      <c r="L81" s="17"/>
      <c r="M81" s="17"/>
      <c r="N81" s="17"/>
      <c r="O81" s="17"/>
      <c r="P81" s="17"/>
      <c r="Q81" s="17"/>
      <c r="R81" s="17"/>
      <c r="S81" s="17"/>
      <c r="T81" s="17"/>
      <c r="U81" s="17"/>
      <c r="V81" s="17"/>
      <c r="W81" s="17"/>
      <c r="X81" s="17"/>
      <c r="Y81" s="17"/>
      <c r="Z81" s="17"/>
      <c r="AA81" s="17"/>
      <c r="AB81" s="17"/>
    </row>
    <row r="82" spans="1:28" ht="15.75" hidden="1" customHeight="1">
      <c r="A82" s="17"/>
      <c r="B82" s="17"/>
      <c r="C82" s="132"/>
      <c r="D82" s="132"/>
      <c r="E82" s="133"/>
      <c r="F82" s="132"/>
      <c r="G82" s="134"/>
      <c r="H82" s="134"/>
      <c r="I82" s="135"/>
      <c r="J82" s="17"/>
      <c r="K82" s="17"/>
      <c r="L82" s="17"/>
      <c r="M82" s="17"/>
      <c r="N82" s="17"/>
      <c r="O82" s="17"/>
      <c r="P82" s="17"/>
      <c r="Q82" s="17"/>
      <c r="R82" s="17"/>
      <c r="S82" s="17"/>
      <c r="T82" s="17"/>
      <c r="U82" s="17"/>
      <c r="V82" s="17"/>
      <c r="W82" s="17"/>
      <c r="X82" s="17"/>
      <c r="Y82" s="17"/>
      <c r="Z82" s="17"/>
      <c r="AA82" s="17"/>
      <c r="AB82" s="17"/>
    </row>
    <row r="83" spans="1:28" ht="15.75" hidden="1" customHeight="1">
      <c r="A83" s="17"/>
      <c r="B83" s="17"/>
      <c r="C83" s="132"/>
      <c r="D83" s="132"/>
      <c r="E83" s="133"/>
      <c r="F83" s="132"/>
      <c r="G83" s="134"/>
      <c r="H83" s="134"/>
      <c r="I83" s="135"/>
      <c r="J83" s="17"/>
      <c r="K83" s="17"/>
      <c r="L83" s="17"/>
      <c r="M83" s="17"/>
      <c r="N83" s="17"/>
      <c r="O83" s="17"/>
      <c r="P83" s="17"/>
      <c r="Q83" s="17"/>
      <c r="R83" s="17"/>
      <c r="S83" s="17"/>
      <c r="T83" s="17"/>
      <c r="U83" s="17"/>
      <c r="V83" s="17"/>
      <c r="W83" s="17"/>
      <c r="X83" s="17"/>
      <c r="Y83" s="17"/>
      <c r="Z83" s="17"/>
      <c r="AA83" s="17"/>
      <c r="AB83" s="17"/>
    </row>
    <row r="84" spans="1:28" ht="15.75" hidden="1" customHeight="1">
      <c r="A84" s="17"/>
      <c r="B84" s="17"/>
      <c r="C84" s="132"/>
      <c r="D84" s="132"/>
      <c r="E84" s="133"/>
      <c r="F84" s="132"/>
      <c r="G84" s="134"/>
      <c r="H84" s="134"/>
      <c r="I84" s="135"/>
      <c r="J84" s="17"/>
      <c r="K84" s="17"/>
      <c r="L84" s="17"/>
      <c r="M84" s="17"/>
      <c r="N84" s="17"/>
      <c r="O84" s="17"/>
      <c r="P84" s="17"/>
      <c r="Q84" s="17"/>
      <c r="R84" s="17"/>
      <c r="S84" s="17"/>
      <c r="T84" s="17"/>
      <c r="U84" s="17"/>
      <c r="V84" s="17"/>
      <c r="W84" s="17"/>
      <c r="X84" s="17"/>
      <c r="Y84" s="17"/>
      <c r="Z84" s="17"/>
      <c r="AA84" s="17"/>
      <c r="AB84" s="17"/>
    </row>
    <row r="85" spans="1:28" ht="15.75" hidden="1" customHeight="1">
      <c r="A85" s="17"/>
      <c r="B85" s="17"/>
      <c r="C85" s="132"/>
      <c r="D85" s="132"/>
      <c r="E85" s="133"/>
      <c r="F85" s="132"/>
      <c r="G85" s="134"/>
      <c r="H85" s="134"/>
      <c r="I85" s="135"/>
      <c r="J85" s="17"/>
      <c r="K85" s="17"/>
      <c r="L85" s="17"/>
      <c r="M85" s="17"/>
      <c r="N85" s="17"/>
      <c r="O85" s="17"/>
      <c r="P85" s="17"/>
      <c r="Q85" s="17"/>
      <c r="R85" s="17"/>
      <c r="S85" s="17"/>
      <c r="T85" s="17"/>
      <c r="U85" s="17"/>
      <c r="V85" s="17"/>
      <c r="W85" s="17"/>
      <c r="X85" s="17"/>
      <c r="Y85" s="17"/>
      <c r="Z85" s="17"/>
      <c r="AA85" s="17"/>
      <c r="AB85" s="17"/>
    </row>
    <row r="86" spans="1:28" ht="15.75" hidden="1" customHeight="1">
      <c r="A86" s="17"/>
      <c r="B86" s="17"/>
      <c r="C86" s="132"/>
      <c r="D86" s="132"/>
      <c r="E86" s="133"/>
      <c r="F86" s="132"/>
      <c r="G86" s="134"/>
      <c r="H86" s="134"/>
      <c r="I86" s="135"/>
      <c r="J86" s="17"/>
      <c r="K86" s="17"/>
      <c r="L86" s="17"/>
      <c r="M86" s="17"/>
      <c r="N86" s="17"/>
      <c r="O86" s="17"/>
      <c r="P86" s="17"/>
      <c r="Q86" s="17"/>
      <c r="R86" s="17"/>
      <c r="S86" s="17"/>
      <c r="T86" s="17"/>
      <c r="U86" s="17"/>
      <c r="V86" s="17"/>
      <c r="W86" s="17"/>
      <c r="X86" s="17"/>
      <c r="Y86" s="17"/>
      <c r="Z86" s="17"/>
      <c r="AA86" s="17"/>
      <c r="AB86" s="17"/>
    </row>
    <row r="87" spans="1:28" ht="15.75" hidden="1" customHeight="1">
      <c r="A87" s="17"/>
      <c r="B87" s="17"/>
      <c r="C87" s="132"/>
      <c r="D87" s="132"/>
      <c r="E87" s="133"/>
      <c r="F87" s="132"/>
      <c r="G87" s="134"/>
      <c r="H87" s="134"/>
      <c r="I87" s="135"/>
      <c r="J87" s="17"/>
      <c r="K87" s="17"/>
      <c r="L87" s="17"/>
      <c r="M87" s="17"/>
      <c r="N87" s="17"/>
      <c r="O87" s="17"/>
      <c r="P87" s="17"/>
      <c r="Q87" s="17"/>
      <c r="R87" s="17"/>
      <c r="S87" s="17"/>
      <c r="T87" s="17"/>
      <c r="U87" s="17"/>
      <c r="V87" s="17"/>
      <c r="W87" s="17"/>
      <c r="X87" s="17"/>
      <c r="Y87" s="17"/>
      <c r="Z87" s="17"/>
      <c r="AA87" s="17"/>
      <c r="AB87" s="17"/>
    </row>
    <row r="88" spans="1:28" ht="15.75" hidden="1" customHeight="1">
      <c r="A88" s="17"/>
      <c r="B88" s="17"/>
      <c r="C88" s="132"/>
      <c r="D88" s="132"/>
      <c r="E88" s="133"/>
      <c r="F88" s="132"/>
      <c r="G88" s="134"/>
      <c r="H88" s="134"/>
      <c r="I88" s="135"/>
      <c r="J88" s="17"/>
      <c r="K88" s="17"/>
      <c r="L88" s="17"/>
      <c r="M88" s="17"/>
      <c r="N88" s="17"/>
      <c r="O88" s="17"/>
      <c r="P88" s="17"/>
      <c r="Q88" s="17"/>
      <c r="R88" s="17"/>
      <c r="S88" s="17"/>
      <c r="T88" s="17"/>
      <c r="U88" s="17"/>
      <c r="V88" s="17"/>
      <c r="W88" s="17"/>
      <c r="X88" s="17"/>
      <c r="Y88" s="17"/>
      <c r="Z88" s="17"/>
      <c r="AA88" s="17"/>
      <c r="AB88" s="17"/>
    </row>
    <row r="89" spans="1:28" ht="15.75" hidden="1" customHeight="1">
      <c r="A89" s="17"/>
      <c r="B89" s="17"/>
      <c r="C89" s="132"/>
      <c r="D89" s="132"/>
      <c r="E89" s="133"/>
      <c r="F89" s="132"/>
      <c r="G89" s="134"/>
      <c r="H89" s="134"/>
      <c r="I89" s="135"/>
      <c r="J89" s="17"/>
      <c r="K89" s="17"/>
      <c r="L89" s="17"/>
      <c r="M89" s="17"/>
      <c r="N89" s="17"/>
      <c r="O89" s="17"/>
      <c r="P89" s="17"/>
      <c r="Q89" s="17"/>
      <c r="R89" s="17"/>
      <c r="S89" s="17"/>
      <c r="T89" s="17"/>
      <c r="U89" s="17"/>
      <c r="V89" s="17"/>
      <c r="W89" s="17"/>
      <c r="X89" s="17"/>
      <c r="Y89" s="17"/>
      <c r="Z89" s="17"/>
      <c r="AA89" s="17"/>
      <c r="AB89" s="17"/>
    </row>
    <row r="90" spans="1:28" ht="15.75" hidden="1" customHeight="1">
      <c r="A90" s="17"/>
      <c r="B90" s="17"/>
      <c r="C90" s="132"/>
      <c r="D90" s="132"/>
      <c r="E90" s="133"/>
      <c r="F90" s="132"/>
      <c r="G90" s="134"/>
      <c r="H90" s="134"/>
      <c r="I90" s="135"/>
      <c r="J90" s="17"/>
      <c r="K90" s="17"/>
      <c r="L90" s="17"/>
      <c r="M90" s="17"/>
      <c r="N90" s="17"/>
      <c r="O90" s="17"/>
      <c r="P90" s="17"/>
      <c r="Q90" s="17"/>
      <c r="R90" s="17"/>
      <c r="S90" s="17"/>
      <c r="T90" s="17"/>
      <c r="U90" s="17"/>
      <c r="V90" s="17"/>
      <c r="W90" s="17"/>
      <c r="X90" s="17"/>
      <c r="Y90" s="17"/>
      <c r="Z90" s="17"/>
      <c r="AA90" s="17"/>
      <c r="AB90" s="17"/>
    </row>
    <row r="91" spans="1:28" ht="15.75" hidden="1" customHeight="1">
      <c r="A91" s="17"/>
      <c r="B91" s="17"/>
      <c r="C91" s="132"/>
      <c r="D91" s="132"/>
      <c r="E91" s="133"/>
      <c r="F91" s="132"/>
      <c r="G91" s="134"/>
      <c r="H91" s="134"/>
      <c r="I91" s="135"/>
      <c r="J91" s="17"/>
      <c r="K91" s="17"/>
      <c r="L91" s="17"/>
      <c r="M91" s="17"/>
      <c r="N91" s="17"/>
      <c r="O91" s="17"/>
      <c r="P91" s="17"/>
      <c r="Q91" s="17"/>
      <c r="R91" s="17"/>
      <c r="S91" s="17"/>
      <c r="T91" s="17"/>
      <c r="U91" s="17"/>
      <c r="V91" s="17"/>
      <c r="W91" s="17"/>
      <c r="X91" s="17"/>
      <c r="Y91" s="17"/>
      <c r="Z91" s="17"/>
      <c r="AA91" s="17"/>
      <c r="AB91" s="17"/>
    </row>
    <row r="92" spans="1:28" ht="15.75" hidden="1" customHeight="1">
      <c r="A92" s="17"/>
      <c r="B92" s="17"/>
      <c r="C92" s="132"/>
      <c r="D92" s="132"/>
      <c r="E92" s="133"/>
      <c r="F92" s="132"/>
      <c r="G92" s="134"/>
      <c r="H92" s="134"/>
      <c r="I92" s="135"/>
      <c r="J92" s="17"/>
      <c r="K92" s="17"/>
      <c r="L92" s="17"/>
      <c r="M92" s="17"/>
      <c r="N92" s="17"/>
      <c r="O92" s="17"/>
      <c r="P92" s="17"/>
      <c r="Q92" s="17"/>
      <c r="R92" s="17"/>
      <c r="S92" s="17"/>
      <c r="T92" s="17"/>
      <c r="U92" s="17"/>
      <c r="V92" s="17"/>
      <c r="W92" s="17"/>
      <c r="X92" s="17"/>
      <c r="Y92" s="17"/>
      <c r="Z92" s="17"/>
      <c r="AA92" s="17"/>
      <c r="AB92" s="17"/>
    </row>
    <row r="93" spans="1:28" ht="15.75" hidden="1" customHeight="1">
      <c r="A93" s="17"/>
      <c r="B93" s="17"/>
      <c r="C93" s="132"/>
      <c r="D93" s="132"/>
      <c r="E93" s="133"/>
      <c r="F93" s="132"/>
      <c r="G93" s="134"/>
      <c r="H93" s="134"/>
      <c r="I93" s="135"/>
      <c r="J93" s="17"/>
      <c r="K93" s="17"/>
      <c r="L93" s="17"/>
      <c r="M93" s="17"/>
      <c r="N93" s="17"/>
      <c r="O93" s="17"/>
      <c r="P93" s="17"/>
      <c r="Q93" s="17"/>
      <c r="R93" s="17"/>
      <c r="S93" s="17"/>
      <c r="T93" s="17"/>
      <c r="U93" s="17"/>
      <c r="V93" s="17"/>
      <c r="W93" s="17"/>
      <c r="X93" s="17"/>
      <c r="Y93" s="17"/>
      <c r="Z93" s="17"/>
      <c r="AA93" s="17"/>
      <c r="AB93" s="17"/>
    </row>
    <row r="94" spans="1:28" ht="15.75" hidden="1" customHeight="1">
      <c r="A94" s="17"/>
      <c r="B94" s="17"/>
      <c r="C94" s="132"/>
      <c r="D94" s="132"/>
      <c r="E94" s="133"/>
      <c r="F94" s="132"/>
      <c r="G94" s="134"/>
      <c r="H94" s="134"/>
      <c r="I94" s="135"/>
      <c r="J94" s="17"/>
      <c r="K94" s="17"/>
      <c r="L94" s="17"/>
      <c r="M94" s="17"/>
      <c r="N94" s="17"/>
      <c r="O94" s="17"/>
      <c r="P94" s="17"/>
      <c r="Q94" s="17"/>
      <c r="R94" s="17"/>
      <c r="S94" s="17"/>
      <c r="T94" s="17"/>
      <c r="U94" s="17"/>
      <c r="V94" s="17"/>
      <c r="W94" s="17"/>
      <c r="X94" s="17"/>
      <c r="Y94" s="17"/>
      <c r="Z94" s="17"/>
      <c r="AA94" s="17"/>
      <c r="AB94" s="17"/>
    </row>
    <row r="95" spans="1:28" ht="15.75" hidden="1" customHeight="1">
      <c r="A95" s="17"/>
      <c r="B95" s="17"/>
      <c r="C95" s="132"/>
      <c r="D95" s="132"/>
      <c r="E95" s="133"/>
      <c r="F95" s="132"/>
      <c r="G95" s="134"/>
      <c r="H95" s="134"/>
      <c r="I95" s="135"/>
      <c r="J95" s="17"/>
      <c r="K95" s="17"/>
      <c r="L95" s="17"/>
      <c r="M95" s="17"/>
      <c r="N95" s="17"/>
      <c r="O95" s="17"/>
      <c r="P95" s="17"/>
      <c r="Q95" s="17"/>
      <c r="R95" s="17"/>
      <c r="S95" s="17"/>
      <c r="T95" s="17"/>
      <c r="U95" s="17"/>
      <c r="V95" s="17"/>
      <c r="W95" s="17"/>
      <c r="X95" s="17"/>
      <c r="Y95" s="17"/>
      <c r="Z95" s="17"/>
      <c r="AA95" s="17"/>
      <c r="AB95" s="17"/>
    </row>
    <row r="96" spans="1:28" ht="15.75" hidden="1" customHeight="1">
      <c r="A96" s="17"/>
      <c r="B96" s="17"/>
      <c r="C96" s="132"/>
      <c r="D96" s="132"/>
      <c r="E96" s="133"/>
      <c r="F96" s="132"/>
      <c r="G96" s="134"/>
      <c r="H96" s="134"/>
      <c r="I96" s="135"/>
      <c r="J96" s="17"/>
      <c r="K96" s="17"/>
      <c r="L96" s="17"/>
      <c r="M96" s="17"/>
      <c r="N96" s="17"/>
      <c r="O96" s="17"/>
      <c r="P96" s="17"/>
      <c r="Q96" s="17"/>
      <c r="R96" s="17"/>
      <c r="S96" s="17"/>
      <c r="T96" s="17"/>
      <c r="U96" s="17"/>
      <c r="V96" s="17"/>
      <c r="W96" s="17"/>
      <c r="X96" s="17"/>
      <c r="Y96" s="17"/>
      <c r="Z96" s="17"/>
      <c r="AA96" s="17"/>
      <c r="AB96" s="17"/>
    </row>
    <row r="97" spans="1:28" ht="15.75" hidden="1" customHeight="1">
      <c r="A97" s="17"/>
      <c r="B97" s="17"/>
      <c r="C97" s="132"/>
      <c r="D97" s="132"/>
      <c r="E97" s="133"/>
      <c r="F97" s="132"/>
      <c r="G97" s="134"/>
      <c r="H97" s="134"/>
      <c r="I97" s="135"/>
      <c r="J97" s="17"/>
      <c r="K97" s="17"/>
      <c r="L97" s="17"/>
      <c r="M97" s="17"/>
      <c r="N97" s="17"/>
      <c r="O97" s="17"/>
      <c r="P97" s="17"/>
      <c r="Q97" s="17"/>
      <c r="R97" s="17"/>
      <c r="S97" s="17"/>
      <c r="T97" s="17"/>
      <c r="U97" s="17"/>
      <c r="V97" s="17"/>
      <c r="W97" s="17"/>
      <c r="X97" s="17"/>
      <c r="Y97" s="17"/>
      <c r="Z97" s="17"/>
      <c r="AA97" s="17"/>
      <c r="AB97" s="17"/>
    </row>
    <row r="98" spans="1:28" ht="15.75" hidden="1" customHeight="1">
      <c r="A98" s="17"/>
      <c r="B98" s="17"/>
      <c r="C98" s="132"/>
      <c r="D98" s="132"/>
      <c r="E98" s="133"/>
      <c r="F98" s="132"/>
      <c r="G98" s="134"/>
      <c r="H98" s="134"/>
      <c r="I98" s="135"/>
      <c r="J98" s="17"/>
      <c r="K98" s="17"/>
      <c r="L98" s="17"/>
      <c r="M98" s="17"/>
      <c r="N98" s="17"/>
      <c r="O98" s="17"/>
      <c r="P98" s="17"/>
      <c r="Q98" s="17"/>
      <c r="R98" s="17"/>
      <c r="S98" s="17"/>
      <c r="T98" s="17"/>
      <c r="U98" s="17"/>
      <c r="V98" s="17"/>
      <c r="W98" s="17"/>
      <c r="X98" s="17"/>
      <c r="Y98" s="17"/>
      <c r="Z98" s="17"/>
      <c r="AA98" s="17"/>
      <c r="AB98" s="17"/>
    </row>
    <row r="99" spans="1:28" ht="15.75" hidden="1" customHeight="1">
      <c r="A99" s="17"/>
      <c r="B99" s="17"/>
      <c r="C99" s="132"/>
      <c r="D99" s="132"/>
      <c r="E99" s="133"/>
      <c r="F99" s="132"/>
      <c r="G99" s="134"/>
      <c r="H99" s="134"/>
      <c r="I99" s="135"/>
      <c r="J99" s="17"/>
      <c r="K99" s="17"/>
      <c r="L99" s="17"/>
      <c r="M99" s="17"/>
      <c r="N99" s="17"/>
      <c r="O99" s="17"/>
      <c r="P99" s="17"/>
      <c r="Q99" s="17"/>
      <c r="R99" s="17"/>
      <c r="S99" s="17"/>
      <c r="T99" s="17"/>
      <c r="U99" s="17"/>
      <c r="V99" s="17"/>
      <c r="W99" s="17"/>
      <c r="X99" s="17"/>
      <c r="Y99" s="17"/>
      <c r="Z99" s="17"/>
      <c r="AA99" s="17"/>
      <c r="AB99" s="17"/>
    </row>
    <row r="100" spans="1:28" ht="15.75" hidden="1" customHeight="1">
      <c r="A100" s="17"/>
      <c r="B100" s="17"/>
      <c r="C100" s="132"/>
      <c r="D100" s="132"/>
      <c r="E100" s="133"/>
      <c r="F100" s="132"/>
      <c r="G100" s="134"/>
      <c r="H100" s="134"/>
      <c r="I100" s="135"/>
      <c r="J100" s="17"/>
      <c r="K100" s="17"/>
      <c r="L100" s="17"/>
      <c r="M100" s="17"/>
      <c r="N100" s="17"/>
      <c r="O100" s="17"/>
      <c r="P100" s="17"/>
      <c r="Q100" s="17"/>
      <c r="R100" s="17"/>
      <c r="S100" s="17"/>
      <c r="T100" s="17"/>
      <c r="U100" s="17"/>
      <c r="V100" s="17"/>
      <c r="W100" s="17"/>
      <c r="X100" s="17"/>
      <c r="Y100" s="17"/>
      <c r="Z100" s="17"/>
      <c r="AA100" s="17"/>
      <c r="AB100" s="17"/>
    </row>
    <row r="101" spans="1:28" ht="15.75" hidden="1" customHeight="1">
      <c r="A101" s="17"/>
      <c r="B101" s="17"/>
      <c r="C101" s="132"/>
      <c r="D101" s="132"/>
      <c r="E101" s="133"/>
      <c r="F101" s="132"/>
      <c r="G101" s="134"/>
      <c r="H101" s="134"/>
      <c r="I101" s="135"/>
      <c r="J101" s="17"/>
      <c r="K101" s="17"/>
      <c r="L101" s="17"/>
      <c r="M101" s="17"/>
      <c r="N101" s="17"/>
      <c r="O101" s="17"/>
      <c r="P101" s="17"/>
      <c r="Q101" s="17"/>
      <c r="R101" s="17"/>
      <c r="S101" s="17"/>
      <c r="T101" s="17"/>
      <c r="U101" s="17"/>
      <c r="V101" s="17"/>
      <c r="W101" s="17"/>
      <c r="X101" s="17"/>
      <c r="Y101" s="17"/>
      <c r="Z101" s="17"/>
      <c r="AA101" s="17"/>
      <c r="AB101" s="17"/>
    </row>
    <row r="102" spans="1:28" ht="15.75" hidden="1" customHeight="1">
      <c r="A102" s="17"/>
      <c r="B102" s="17"/>
      <c r="C102" s="132"/>
      <c r="D102" s="132"/>
      <c r="E102" s="133"/>
      <c r="F102" s="132"/>
      <c r="G102" s="134"/>
      <c r="H102" s="134"/>
      <c r="I102" s="135"/>
      <c r="J102" s="17"/>
      <c r="K102" s="17"/>
      <c r="L102" s="17"/>
      <c r="M102" s="17"/>
      <c r="N102" s="17"/>
      <c r="O102" s="17"/>
      <c r="P102" s="17"/>
      <c r="Q102" s="17"/>
      <c r="R102" s="17"/>
      <c r="S102" s="17"/>
      <c r="T102" s="17"/>
      <c r="U102" s="17"/>
      <c r="V102" s="17"/>
      <c r="W102" s="17"/>
      <c r="X102" s="17"/>
      <c r="Y102" s="17"/>
      <c r="Z102" s="17"/>
      <c r="AA102" s="17"/>
      <c r="AB102" s="17"/>
    </row>
    <row r="103" spans="1:28" ht="15.75" hidden="1" customHeight="1">
      <c r="A103" s="17"/>
      <c r="B103" s="17"/>
      <c r="C103" s="132"/>
      <c r="D103" s="132"/>
      <c r="E103" s="133"/>
      <c r="F103" s="132"/>
      <c r="G103" s="134"/>
      <c r="H103" s="134"/>
      <c r="I103" s="135"/>
      <c r="J103" s="17"/>
      <c r="K103" s="17"/>
      <c r="L103" s="17"/>
      <c r="M103" s="17"/>
      <c r="N103" s="17"/>
      <c r="O103" s="17"/>
      <c r="P103" s="17"/>
      <c r="Q103" s="17"/>
      <c r="R103" s="17"/>
      <c r="S103" s="17"/>
      <c r="T103" s="17"/>
      <c r="U103" s="17"/>
      <c r="V103" s="17"/>
      <c r="W103" s="17"/>
      <c r="X103" s="17"/>
      <c r="Y103" s="17"/>
      <c r="Z103" s="17"/>
      <c r="AA103" s="17"/>
      <c r="AB103" s="17"/>
    </row>
    <row r="104" spans="1:28" ht="15.75" hidden="1" customHeight="1">
      <c r="A104" s="17"/>
      <c r="B104" s="17"/>
      <c r="C104" s="132"/>
      <c r="D104" s="132"/>
      <c r="E104" s="133"/>
      <c r="F104" s="132"/>
      <c r="G104" s="134"/>
      <c r="H104" s="134"/>
      <c r="I104" s="135"/>
      <c r="J104" s="17"/>
      <c r="K104" s="17"/>
      <c r="L104" s="17"/>
      <c r="M104" s="17"/>
      <c r="N104" s="17"/>
      <c r="O104" s="17"/>
      <c r="P104" s="17"/>
      <c r="Q104" s="17"/>
      <c r="R104" s="17"/>
      <c r="S104" s="17"/>
      <c r="T104" s="17"/>
      <c r="U104" s="17"/>
      <c r="V104" s="17"/>
      <c r="W104" s="17"/>
      <c r="X104" s="17"/>
      <c r="Y104" s="17"/>
      <c r="Z104" s="17"/>
      <c r="AA104" s="17"/>
      <c r="AB104" s="17"/>
    </row>
    <row r="105" spans="1:28" ht="15.75" hidden="1" customHeight="1">
      <c r="A105" s="17"/>
      <c r="B105" s="17"/>
      <c r="C105" s="132"/>
      <c r="D105" s="132"/>
      <c r="E105" s="133"/>
      <c r="F105" s="132"/>
      <c r="G105" s="134"/>
      <c r="H105" s="134"/>
      <c r="I105" s="135"/>
      <c r="J105" s="17"/>
      <c r="K105" s="17"/>
      <c r="L105" s="17"/>
      <c r="M105" s="17"/>
      <c r="N105" s="17"/>
      <c r="O105" s="17"/>
      <c r="P105" s="17"/>
      <c r="Q105" s="17"/>
      <c r="R105" s="17"/>
      <c r="S105" s="17"/>
      <c r="T105" s="17"/>
      <c r="U105" s="17"/>
      <c r="V105" s="17"/>
      <c r="W105" s="17"/>
      <c r="X105" s="17"/>
      <c r="Y105" s="17"/>
      <c r="Z105" s="17"/>
      <c r="AA105" s="17"/>
      <c r="AB105" s="17"/>
    </row>
    <row r="106" spans="1:28" ht="15.75" hidden="1" customHeight="1">
      <c r="A106" s="17"/>
      <c r="B106" s="17"/>
      <c r="C106" s="132"/>
      <c r="D106" s="132"/>
      <c r="E106" s="133"/>
      <c r="F106" s="132"/>
      <c r="G106" s="134"/>
      <c r="H106" s="134"/>
      <c r="I106" s="135"/>
      <c r="J106" s="17"/>
      <c r="K106" s="17"/>
      <c r="L106" s="17"/>
      <c r="M106" s="17"/>
      <c r="N106" s="17"/>
      <c r="O106" s="17"/>
      <c r="P106" s="17"/>
      <c r="Q106" s="17"/>
      <c r="R106" s="17"/>
      <c r="S106" s="17"/>
      <c r="T106" s="17"/>
      <c r="U106" s="17"/>
      <c r="V106" s="17"/>
      <c r="W106" s="17"/>
      <c r="X106" s="17"/>
      <c r="Y106" s="17"/>
      <c r="Z106" s="17"/>
      <c r="AA106" s="17"/>
      <c r="AB106" s="17"/>
    </row>
    <row r="107" spans="1:28" ht="15.75" hidden="1" customHeight="1">
      <c r="A107" s="17"/>
      <c r="B107" s="17"/>
      <c r="C107" s="132"/>
      <c r="D107" s="132"/>
      <c r="E107" s="133"/>
      <c r="F107" s="132"/>
      <c r="G107" s="134"/>
      <c r="H107" s="134"/>
      <c r="I107" s="135"/>
      <c r="J107" s="17"/>
      <c r="K107" s="17"/>
      <c r="L107" s="17"/>
      <c r="M107" s="17"/>
      <c r="N107" s="17"/>
      <c r="O107" s="17"/>
      <c r="P107" s="17"/>
      <c r="Q107" s="17"/>
      <c r="R107" s="17"/>
      <c r="S107" s="17"/>
      <c r="T107" s="17"/>
      <c r="U107" s="17"/>
      <c r="V107" s="17"/>
      <c r="W107" s="17"/>
      <c r="X107" s="17"/>
      <c r="Y107" s="17"/>
      <c r="Z107" s="17"/>
      <c r="AA107" s="17"/>
      <c r="AB107" s="17"/>
    </row>
    <row r="108" spans="1:28" ht="15.75" hidden="1" customHeight="1">
      <c r="A108" s="17"/>
      <c r="B108" s="17"/>
      <c r="C108" s="132"/>
      <c r="D108" s="132"/>
      <c r="E108" s="133"/>
      <c r="F108" s="132"/>
      <c r="G108" s="134"/>
      <c r="H108" s="134"/>
      <c r="I108" s="135"/>
      <c r="J108" s="17"/>
      <c r="K108" s="17"/>
      <c r="L108" s="17"/>
      <c r="M108" s="17"/>
      <c r="N108" s="17"/>
      <c r="O108" s="17"/>
      <c r="P108" s="17"/>
      <c r="Q108" s="17"/>
      <c r="R108" s="17"/>
      <c r="S108" s="17"/>
      <c r="T108" s="17"/>
      <c r="U108" s="17"/>
      <c r="V108" s="17"/>
      <c r="W108" s="17"/>
      <c r="X108" s="17"/>
      <c r="Y108" s="17"/>
      <c r="Z108" s="17"/>
      <c r="AA108" s="17"/>
      <c r="AB108" s="17"/>
    </row>
    <row r="109" spans="1:28" ht="15.75" hidden="1" customHeight="1">
      <c r="A109" s="17"/>
      <c r="B109" s="17"/>
      <c r="C109" s="132"/>
      <c r="D109" s="132"/>
      <c r="E109" s="133"/>
      <c r="F109" s="132"/>
      <c r="G109" s="134"/>
      <c r="H109" s="134"/>
      <c r="I109" s="135"/>
      <c r="J109" s="17"/>
      <c r="K109" s="17"/>
      <c r="L109" s="17"/>
      <c r="M109" s="17"/>
      <c r="N109" s="17"/>
      <c r="O109" s="17"/>
      <c r="P109" s="17"/>
      <c r="Q109" s="17"/>
      <c r="R109" s="17"/>
      <c r="S109" s="17"/>
      <c r="T109" s="17"/>
      <c r="U109" s="17"/>
      <c r="V109" s="17"/>
      <c r="W109" s="17"/>
      <c r="X109" s="17"/>
      <c r="Y109" s="17"/>
      <c r="Z109" s="17"/>
      <c r="AA109" s="17"/>
      <c r="AB109" s="17"/>
    </row>
    <row r="110" spans="1:28" ht="15.75" hidden="1" customHeight="1">
      <c r="A110" s="17"/>
      <c r="B110" s="17"/>
      <c r="C110" s="132"/>
      <c r="D110" s="132"/>
      <c r="E110" s="133"/>
      <c r="F110" s="132"/>
      <c r="G110" s="134"/>
      <c r="H110" s="134"/>
      <c r="I110" s="135"/>
      <c r="J110" s="17"/>
      <c r="K110" s="17"/>
      <c r="L110" s="17"/>
      <c r="M110" s="17"/>
      <c r="N110" s="17"/>
      <c r="O110" s="17"/>
      <c r="P110" s="17"/>
      <c r="Q110" s="17"/>
      <c r="R110" s="17"/>
      <c r="S110" s="17"/>
      <c r="T110" s="17"/>
      <c r="U110" s="17"/>
      <c r="V110" s="17"/>
      <c r="W110" s="17"/>
      <c r="X110" s="17"/>
      <c r="Y110" s="17"/>
      <c r="Z110" s="17"/>
      <c r="AA110" s="17"/>
      <c r="AB110" s="17"/>
    </row>
    <row r="111" spans="1:28" ht="15.75" hidden="1" customHeight="1">
      <c r="A111" s="17"/>
      <c r="B111" s="17"/>
      <c r="C111" s="132"/>
      <c r="D111" s="132"/>
      <c r="E111" s="133"/>
      <c r="F111" s="132"/>
      <c r="G111" s="134"/>
      <c r="H111" s="134"/>
      <c r="I111" s="135"/>
      <c r="J111" s="17"/>
      <c r="K111" s="17"/>
      <c r="L111" s="17"/>
      <c r="M111" s="17"/>
      <c r="N111" s="17"/>
      <c r="O111" s="17"/>
      <c r="P111" s="17"/>
      <c r="Q111" s="17"/>
      <c r="R111" s="17"/>
      <c r="S111" s="17"/>
      <c r="T111" s="17"/>
      <c r="U111" s="17"/>
      <c r="V111" s="17"/>
      <c r="W111" s="17"/>
      <c r="X111" s="17"/>
      <c r="Y111" s="17"/>
      <c r="Z111" s="17"/>
      <c r="AA111" s="17"/>
      <c r="AB111" s="17"/>
    </row>
    <row r="112" spans="1:28" ht="15.75" hidden="1" customHeight="1">
      <c r="A112" s="17"/>
      <c r="B112" s="17"/>
      <c r="C112" s="132"/>
      <c r="D112" s="132"/>
      <c r="E112" s="133"/>
      <c r="F112" s="132"/>
      <c r="G112" s="134"/>
      <c r="H112" s="134"/>
      <c r="I112" s="135"/>
      <c r="J112" s="17"/>
      <c r="K112" s="17"/>
      <c r="L112" s="17"/>
      <c r="M112" s="17"/>
      <c r="N112" s="17"/>
      <c r="O112" s="17"/>
      <c r="P112" s="17"/>
      <c r="Q112" s="17"/>
      <c r="R112" s="17"/>
      <c r="S112" s="17"/>
      <c r="T112" s="17"/>
      <c r="U112" s="17"/>
      <c r="V112" s="17"/>
      <c r="W112" s="17"/>
      <c r="X112" s="17"/>
      <c r="Y112" s="17"/>
      <c r="Z112" s="17"/>
      <c r="AA112" s="17"/>
      <c r="AB112" s="17"/>
    </row>
    <row r="113" spans="1:28" ht="15.75" hidden="1" customHeight="1">
      <c r="A113" s="17"/>
      <c r="B113" s="17"/>
      <c r="C113" s="132"/>
      <c r="D113" s="132"/>
      <c r="E113" s="133"/>
      <c r="F113" s="132"/>
      <c r="G113" s="134"/>
      <c r="H113" s="134"/>
      <c r="I113" s="135"/>
      <c r="J113" s="17"/>
      <c r="K113" s="17"/>
      <c r="L113" s="17"/>
      <c r="M113" s="17"/>
      <c r="N113" s="17"/>
      <c r="O113" s="17"/>
      <c r="P113" s="17"/>
      <c r="Q113" s="17"/>
      <c r="R113" s="17"/>
      <c r="S113" s="17"/>
      <c r="T113" s="17"/>
      <c r="U113" s="17"/>
      <c r="V113" s="17"/>
      <c r="W113" s="17"/>
      <c r="X113" s="17"/>
      <c r="Y113" s="17"/>
      <c r="Z113" s="17"/>
      <c r="AA113" s="17"/>
      <c r="AB113" s="17"/>
    </row>
    <row r="114" spans="1:28" ht="15.75" hidden="1" customHeight="1">
      <c r="A114" s="17"/>
      <c r="B114" s="17"/>
      <c r="C114" s="132"/>
      <c r="D114" s="132"/>
      <c r="E114" s="133"/>
      <c r="F114" s="132"/>
      <c r="G114" s="134"/>
      <c r="H114" s="134"/>
      <c r="I114" s="135"/>
      <c r="J114" s="17"/>
      <c r="K114" s="17"/>
      <c r="L114" s="17"/>
      <c r="M114" s="17"/>
      <c r="N114" s="17"/>
      <c r="O114" s="17"/>
      <c r="P114" s="17"/>
      <c r="Q114" s="17"/>
      <c r="R114" s="17"/>
      <c r="S114" s="17"/>
      <c r="T114" s="17"/>
      <c r="U114" s="17"/>
      <c r="V114" s="17"/>
      <c r="W114" s="17"/>
      <c r="X114" s="17"/>
      <c r="Y114" s="17"/>
      <c r="Z114" s="17"/>
      <c r="AA114" s="17"/>
      <c r="AB114" s="17"/>
    </row>
    <row r="115" spans="1:28" ht="15.75" hidden="1" customHeight="1">
      <c r="A115" s="17"/>
      <c r="B115" s="17"/>
      <c r="C115" s="132"/>
      <c r="D115" s="132"/>
      <c r="E115" s="133"/>
      <c r="F115" s="132"/>
      <c r="G115" s="134"/>
      <c r="H115" s="134"/>
      <c r="I115" s="135"/>
      <c r="J115" s="17"/>
      <c r="K115" s="17"/>
      <c r="L115" s="17"/>
      <c r="M115" s="17"/>
      <c r="N115" s="17"/>
      <c r="O115" s="17"/>
      <c r="P115" s="17"/>
      <c r="Q115" s="17"/>
      <c r="R115" s="17"/>
      <c r="S115" s="17"/>
      <c r="T115" s="17"/>
      <c r="U115" s="17"/>
      <c r="V115" s="17"/>
      <c r="W115" s="17"/>
      <c r="X115" s="17"/>
      <c r="Y115" s="17"/>
      <c r="Z115" s="17"/>
      <c r="AA115" s="17"/>
      <c r="AB115" s="17"/>
    </row>
    <row r="116" spans="1:28" ht="15.75" hidden="1" customHeight="1">
      <c r="A116" s="17"/>
      <c r="B116" s="17"/>
      <c r="C116" s="132"/>
      <c r="D116" s="132"/>
      <c r="E116" s="133"/>
      <c r="F116" s="132"/>
      <c r="G116" s="134"/>
      <c r="H116" s="134"/>
      <c r="I116" s="135"/>
      <c r="J116" s="17"/>
      <c r="K116" s="17"/>
      <c r="L116" s="17"/>
      <c r="M116" s="17"/>
      <c r="N116" s="17"/>
      <c r="O116" s="17"/>
      <c r="P116" s="17"/>
      <c r="Q116" s="17"/>
      <c r="R116" s="17"/>
      <c r="S116" s="17"/>
      <c r="T116" s="17"/>
      <c r="U116" s="17"/>
      <c r="V116" s="17"/>
      <c r="W116" s="17"/>
      <c r="X116" s="17"/>
      <c r="Y116" s="17"/>
      <c r="Z116" s="17"/>
      <c r="AA116" s="17"/>
      <c r="AB116" s="17"/>
    </row>
    <row r="117" spans="1:28" ht="15.75" hidden="1" customHeight="1">
      <c r="A117" s="17"/>
      <c r="B117" s="17"/>
      <c r="C117" s="132"/>
      <c r="D117" s="132"/>
      <c r="E117" s="133"/>
      <c r="F117" s="132"/>
      <c r="G117" s="134"/>
      <c r="H117" s="134"/>
      <c r="I117" s="135"/>
      <c r="J117" s="17"/>
      <c r="K117" s="17"/>
      <c r="L117" s="17"/>
      <c r="M117" s="17"/>
      <c r="N117" s="17"/>
      <c r="O117" s="17"/>
      <c r="P117" s="17"/>
      <c r="Q117" s="17"/>
      <c r="R117" s="17"/>
      <c r="S117" s="17"/>
      <c r="T117" s="17"/>
      <c r="U117" s="17"/>
      <c r="V117" s="17"/>
      <c r="W117" s="17"/>
      <c r="X117" s="17"/>
      <c r="Y117" s="17"/>
      <c r="Z117" s="17"/>
      <c r="AA117" s="17"/>
      <c r="AB117" s="17"/>
    </row>
    <row r="118" spans="1:28" ht="15.75" hidden="1" customHeight="1">
      <c r="A118" s="17"/>
      <c r="B118" s="17"/>
      <c r="C118" s="132"/>
      <c r="D118" s="132"/>
      <c r="E118" s="133"/>
      <c r="F118" s="132"/>
      <c r="G118" s="134"/>
      <c r="H118" s="134"/>
      <c r="I118" s="135"/>
      <c r="J118" s="17"/>
      <c r="K118" s="17"/>
      <c r="L118" s="17"/>
      <c r="M118" s="17"/>
      <c r="N118" s="17"/>
      <c r="O118" s="17"/>
      <c r="P118" s="17"/>
      <c r="Q118" s="17"/>
      <c r="R118" s="17"/>
      <c r="S118" s="17"/>
      <c r="T118" s="17"/>
      <c r="U118" s="17"/>
      <c r="V118" s="17"/>
      <c r="W118" s="17"/>
      <c r="X118" s="17"/>
      <c r="Y118" s="17"/>
      <c r="Z118" s="17"/>
      <c r="AA118" s="17"/>
      <c r="AB118" s="17"/>
    </row>
    <row r="119" spans="1:28" ht="15.75" hidden="1" customHeight="1">
      <c r="A119" s="17"/>
      <c r="B119" s="17"/>
      <c r="C119" s="132"/>
      <c r="D119" s="132"/>
      <c r="E119" s="133"/>
      <c r="F119" s="132"/>
      <c r="G119" s="134"/>
      <c r="H119" s="134"/>
      <c r="I119" s="135"/>
      <c r="J119" s="17"/>
      <c r="K119" s="17"/>
      <c r="L119" s="17"/>
      <c r="M119" s="17"/>
      <c r="N119" s="17"/>
      <c r="O119" s="17"/>
      <c r="P119" s="17"/>
      <c r="Q119" s="17"/>
      <c r="R119" s="17"/>
      <c r="S119" s="17"/>
      <c r="T119" s="17"/>
      <c r="U119" s="17"/>
      <c r="V119" s="17"/>
      <c r="W119" s="17"/>
      <c r="X119" s="17"/>
      <c r="Y119" s="17"/>
      <c r="Z119" s="17"/>
      <c r="AA119" s="17"/>
      <c r="AB119" s="17"/>
    </row>
    <row r="120" spans="1:28" ht="15.75" hidden="1" customHeight="1">
      <c r="A120" s="17"/>
      <c r="B120" s="17"/>
      <c r="C120" s="132"/>
      <c r="D120" s="132"/>
      <c r="E120" s="133"/>
      <c r="F120" s="132"/>
      <c r="G120" s="134"/>
      <c r="H120" s="134"/>
      <c r="I120" s="135"/>
      <c r="J120" s="17"/>
      <c r="K120" s="17"/>
      <c r="L120" s="17"/>
      <c r="M120" s="17"/>
      <c r="N120" s="17"/>
      <c r="O120" s="17"/>
      <c r="P120" s="17"/>
      <c r="Q120" s="17"/>
      <c r="R120" s="17"/>
      <c r="S120" s="17"/>
      <c r="T120" s="17"/>
      <c r="U120" s="17"/>
      <c r="V120" s="17"/>
      <c r="W120" s="17"/>
      <c r="X120" s="17"/>
      <c r="Y120" s="17"/>
      <c r="Z120" s="17"/>
      <c r="AA120" s="17"/>
      <c r="AB120" s="17"/>
    </row>
    <row r="121" spans="1:28" ht="15.75" hidden="1" customHeight="1">
      <c r="A121" s="17"/>
      <c r="B121" s="17"/>
      <c r="C121" s="132"/>
      <c r="D121" s="132"/>
      <c r="E121" s="133"/>
      <c r="F121" s="132"/>
      <c r="G121" s="134"/>
      <c r="H121" s="134"/>
      <c r="I121" s="135"/>
      <c r="J121" s="17"/>
      <c r="K121" s="17"/>
      <c r="L121" s="17"/>
      <c r="M121" s="17"/>
      <c r="N121" s="17"/>
      <c r="O121" s="17"/>
      <c r="P121" s="17"/>
      <c r="Q121" s="17"/>
      <c r="R121" s="17"/>
      <c r="S121" s="17"/>
      <c r="T121" s="17"/>
      <c r="U121" s="17"/>
      <c r="V121" s="17"/>
      <c r="W121" s="17"/>
      <c r="X121" s="17"/>
      <c r="Y121" s="17"/>
      <c r="Z121" s="17"/>
      <c r="AA121" s="17"/>
      <c r="AB121" s="17"/>
    </row>
    <row r="122" spans="1:28" ht="15.75" hidden="1" customHeight="1">
      <c r="A122" s="17"/>
      <c r="B122" s="17"/>
      <c r="C122" s="132"/>
      <c r="D122" s="132"/>
      <c r="E122" s="133"/>
      <c r="F122" s="132"/>
      <c r="G122" s="134"/>
      <c r="H122" s="134"/>
      <c r="I122" s="135"/>
      <c r="J122" s="17"/>
      <c r="K122" s="17"/>
      <c r="L122" s="17"/>
      <c r="M122" s="17"/>
      <c r="N122" s="17"/>
      <c r="O122" s="17"/>
      <c r="P122" s="17"/>
      <c r="Q122" s="17"/>
      <c r="R122" s="17"/>
      <c r="S122" s="17"/>
      <c r="T122" s="17"/>
      <c r="U122" s="17"/>
      <c r="V122" s="17"/>
      <c r="W122" s="17"/>
      <c r="X122" s="17"/>
      <c r="Y122" s="17"/>
      <c r="Z122" s="17"/>
      <c r="AA122" s="17"/>
      <c r="AB122" s="17"/>
    </row>
    <row r="123" spans="1:28" ht="15.75" hidden="1" customHeight="1">
      <c r="A123" s="17"/>
      <c r="B123" s="17"/>
      <c r="C123" s="132"/>
      <c r="D123" s="132"/>
      <c r="E123" s="133"/>
      <c r="F123" s="132"/>
      <c r="G123" s="134"/>
      <c r="H123" s="134"/>
      <c r="I123" s="135"/>
      <c r="J123" s="17"/>
      <c r="K123" s="17"/>
      <c r="L123" s="17"/>
      <c r="M123" s="17"/>
      <c r="N123" s="17"/>
      <c r="O123" s="17"/>
      <c r="P123" s="17"/>
      <c r="Q123" s="17"/>
      <c r="R123" s="17"/>
      <c r="S123" s="17"/>
      <c r="T123" s="17"/>
      <c r="U123" s="17"/>
      <c r="V123" s="17"/>
      <c r="W123" s="17"/>
      <c r="X123" s="17"/>
      <c r="Y123" s="17"/>
      <c r="Z123" s="17"/>
      <c r="AA123" s="17"/>
      <c r="AB123" s="17"/>
    </row>
    <row r="124" spans="1:28" ht="15.75" hidden="1" customHeight="1">
      <c r="A124" s="17"/>
      <c r="B124" s="17"/>
      <c r="C124" s="132"/>
      <c r="D124" s="132"/>
      <c r="E124" s="133"/>
      <c r="F124" s="132"/>
      <c r="G124" s="134"/>
      <c r="H124" s="134"/>
      <c r="I124" s="135"/>
      <c r="J124" s="17"/>
      <c r="K124" s="17"/>
      <c r="L124" s="17"/>
      <c r="M124" s="17"/>
      <c r="N124" s="17"/>
      <c r="O124" s="17"/>
      <c r="P124" s="17"/>
      <c r="Q124" s="17"/>
      <c r="R124" s="17"/>
      <c r="S124" s="17"/>
      <c r="T124" s="17"/>
      <c r="U124" s="17"/>
      <c r="V124" s="17"/>
      <c r="W124" s="17"/>
      <c r="X124" s="17"/>
      <c r="Y124" s="17"/>
      <c r="Z124" s="17"/>
      <c r="AA124" s="17"/>
      <c r="AB124" s="17"/>
    </row>
    <row r="125" spans="1:28" ht="15.75" hidden="1" customHeight="1">
      <c r="A125" s="17"/>
      <c r="B125" s="17"/>
      <c r="C125" s="132"/>
      <c r="D125" s="132"/>
      <c r="E125" s="133"/>
      <c r="F125" s="132"/>
      <c r="G125" s="134"/>
      <c r="H125" s="134"/>
      <c r="I125" s="135"/>
      <c r="J125" s="17"/>
      <c r="K125" s="17"/>
      <c r="L125" s="17"/>
      <c r="M125" s="17"/>
      <c r="N125" s="17"/>
      <c r="O125" s="17"/>
      <c r="P125" s="17"/>
      <c r="Q125" s="17"/>
      <c r="R125" s="17"/>
      <c r="S125" s="17"/>
      <c r="T125" s="17"/>
      <c r="U125" s="17"/>
      <c r="V125" s="17"/>
      <c r="W125" s="17"/>
      <c r="X125" s="17"/>
      <c r="Y125" s="17"/>
      <c r="Z125" s="17"/>
      <c r="AA125" s="17"/>
      <c r="AB125" s="17"/>
    </row>
    <row r="126" spans="1:28" ht="15.75" hidden="1" customHeight="1">
      <c r="A126" s="17"/>
      <c r="B126" s="17"/>
      <c r="C126" s="132"/>
      <c r="D126" s="132"/>
      <c r="E126" s="133"/>
      <c r="F126" s="132"/>
      <c r="G126" s="134"/>
      <c r="H126" s="134"/>
      <c r="I126" s="135"/>
      <c r="J126" s="17"/>
      <c r="K126" s="17"/>
      <c r="L126" s="17"/>
      <c r="M126" s="17"/>
      <c r="N126" s="17"/>
      <c r="O126" s="17"/>
      <c r="P126" s="17"/>
      <c r="Q126" s="17"/>
      <c r="R126" s="17"/>
      <c r="S126" s="17"/>
      <c r="T126" s="17"/>
      <c r="U126" s="17"/>
      <c r="V126" s="17"/>
      <c r="W126" s="17"/>
      <c r="X126" s="17"/>
      <c r="Y126" s="17"/>
      <c r="Z126" s="17"/>
      <c r="AA126" s="17"/>
      <c r="AB126" s="17"/>
    </row>
    <row r="127" spans="1:28" ht="15.75" hidden="1" customHeight="1">
      <c r="A127" s="17"/>
      <c r="B127" s="17"/>
      <c r="C127" s="132"/>
      <c r="D127" s="132"/>
      <c r="E127" s="133"/>
      <c r="F127" s="132"/>
      <c r="G127" s="134"/>
      <c r="H127" s="134"/>
      <c r="I127" s="135"/>
      <c r="J127" s="17"/>
      <c r="K127" s="17"/>
      <c r="L127" s="17"/>
      <c r="M127" s="17"/>
      <c r="N127" s="17"/>
      <c r="O127" s="17"/>
      <c r="P127" s="17"/>
      <c r="Q127" s="17"/>
      <c r="R127" s="17"/>
      <c r="S127" s="17"/>
      <c r="T127" s="17"/>
      <c r="U127" s="17"/>
      <c r="V127" s="17"/>
      <c r="W127" s="17"/>
      <c r="X127" s="17"/>
      <c r="Y127" s="17"/>
      <c r="Z127" s="17"/>
      <c r="AA127" s="17"/>
      <c r="AB127" s="17"/>
    </row>
    <row r="128" spans="1:28" ht="15.75" hidden="1" customHeight="1">
      <c r="A128" s="17"/>
      <c r="B128" s="17"/>
      <c r="C128" s="132"/>
      <c r="D128" s="132"/>
      <c r="E128" s="133"/>
      <c r="F128" s="132"/>
      <c r="G128" s="134"/>
      <c r="H128" s="134"/>
      <c r="I128" s="135"/>
      <c r="J128" s="17"/>
      <c r="K128" s="17"/>
      <c r="L128" s="17"/>
      <c r="M128" s="17"/>
      <c r="N128" s="17"/>
      <c r="O128" s="17"/>
      <c r="P128" s="17"/>
      <c r="Q128" s="17"/>
      <c r="R128" s="17"/>
      <c r="S128" s="17"/>
      <c r="T128" s="17"/>
      <c r="U128" s="17"/>
      <c r="V128" s="17"/>
      <c r="W128" s="17"/>
      <c r="X128" s="17"/>
      <c r="Y128" s="17"/>
      <c r="Z128" s="17"/>
      <c r="AA128" s="17"/>
      <c r="AB128" s="17"/>
    </row>
    <row r="129" spans="1:28" ht="15.75" hidden="1" customHeight="1">
      <c r="A129" s="17"/>
      <c r="B129" s="17"/>
      <c r="C129" s="132"/>
      <c r="D129" s="132"/>
      <c r="E129" s="133"/>
      <c r="F129" s="132"/>
      <c r="G129" s="134"/>
      <c r="H129" s="134"/>
      <c r="I129" s="135"/>
      <c r="J129" s="17"/>
      <c r="K129" s="17"/>
      <c r="L129" s="17"/>
      <c r="M129" s="17"/>
      <c r="N129" s="17"/>
      <c r="O129" s="17"/>
      <c r="P129" s="17"/>
      <c r="Q129" s="17"/>
      <c r="R129" s="17"/>
      <c r="S129" s="17"/>
      <c r="T129" s="17"/>
      <c r="U129" s="17"/>
      <c r="V129" s="17"/>
      <c r="W129" s="17"/>
      <c r="X129" s="17"/>
      <c r="Y129" s="17"/>
      <c r="Z129" s="17"/>
      <c r="AA129" s="17"/>
      <c r="AB129" s="17"/>
    </row>
    <row r="130" spans="1:28" ht="15.75" hidden="1" customHeight="1">
      <c r="A130" s="17"/>
      <c r="B130" s="17"/>
      <c r="C130" s="132"/>
      <c r="D130" s="132"/>
      <c r="E130" s="133"/>
      <c r="F130" s="132"/>
      <c r="G130" s="134"/>
      <c r="H130" s="134"/>
      <c r="I130" s="135"/>
      <c r="J130" s="17"/>
      <c r="K130" s="17"/>
      <c r="L130" s="17"/>
      <c r="M130" s="17"/>
      <c r="N130" s="17"/>
      <c r="O130" s="17"/>
      <c r="P130" s="17"/>
      <c r="Q130" s="17"/>
      <c r="R130" s="17"/>
      <c r="S130" s="17"/>
      <c r="T130" s="17"/>
      <c r="U130" s="17"/>
      <c r="V130" s="17"/>
      <c r="W130" s="17"/>
      <c r="X130" s="17"/>
      <c r="Y130" s="17"/>
      <c r="Z130" s="17"/>
      <c r="AA130" s="17"/>
      <c r="AB130" s="17"/>
    </row>
    <row r="131" spans="1:28" ht="15.75" hidden="1" customHeight="1">
      <c r="A131" s="17"/>
      <c r="B131" s="17"/>
      <c r="C131" s="132"/>
      <c r="D131" s="132"/>
      <c r="E131" s="133"/>
      <c r="F131" s="132"/>
      <c r="G131" s="134"/>
      <c r="H131" s="134"/>
      <c r="I131" s="135"/>
      <c r="J131" s="17"/>
      <c r="K131" s="17"/>
      <c r="L131" s="17"/>
      <c r="M131" s="17"/>
      <c r="N131" s="17"/>
      <c r="O131" s="17"/>
      <c r="P131" s="17"/>
      <c r="Q131" s="17"/>
      <c r="R131" s="17"/>
      <c r="S131" s="17"/>
      <c r="T131" s="17"/>
      <c r="U131" s="17"/>
      <c r="V131" s="17"/>
      <c r="W131" s="17"/>
      <c r="X131" s="17"/>
      <c r="Y131" s="17"/>
      <c r="Z131" s="17"/>
      <c r="AA131" s="17"/>
      <c r="AB131" s="17"/>
    </row>
    <row r="132" spans="1:28" ht="15.75" hidden="1" customHeight="1">
      <c r="A132" s="17"/>
      <c r="B132" s="17"/>
      <c r="C132" s="132"/>
      <c r="D132" s="132"/>
      <c r="E132" s="133"/>
      <c r="F132" s="132"/>
      <c r="G132" s="134"/>
      <c r="H132" s="134"/>
      <c r="I132" s="135"/>
      <c r="J132" s="17"/>
      <c r="K132" s="17"/>
      <c r="L132" s="17"/>
      <c r="M132" s="17"/>
      <c r="N132" s="17"/>
      <c r="O132" s="17"/>
      <c r="P132" s="17"/>
      <c r="Q132" s="17"/>
      <c r="R132" s="17"/>
      <c r="S132" s="17"/>
      <c r="T132" s="17"/>
      <c r="U132" s="17"/>
      <c r="V132" s="17"/>
      <c r="W132" s="17"/>
      <c r="X132" s="17"/>
      <c r="Y132" s="17"/>
      <c r="Z132" s="17"/>
      <c r="AA132" s="17"/>
      <c r="AB132" s="17"/>
    </row>
    <row r="133" spans="1:28" ht="15.75" hidden="1" customHeight="1">
      <c r="A133" s="17"/>
      <c r="B133" s="17"/>
      <c r="C133" s="132"/>
      <c r="D133" s="132"/>
      <c r="E133" s="133"/>
      <c r="F133" s="132"/>
      <c r="G133" s="134"/>
      <c r="H133" s="134"/>
      <c r="I133" s="135"/>
      <c r="J133" s="17"/>
      <c r="K133" s="17"/>
      <c r="L133" s="17"/>
      <c r="M133" s="17"/>
      <c r="N133" s="17"/>
      <c r="O133" s="17"/>
      <c r="P133" s="17"/>
      <c r="Q133" s="17"/>
      <c r="R133" s="17"/>
      <c r="S133" s="17"/>
      <c r="T133" s="17"/>
      <c r="U133" s="17"/>
      <c r="V133" s="17"/>
      <c r="W133" s="17"/>
      <c r="X133" s="17"/>
      <c r="Y133" s="17"/>
      <c r="Z133" s="17"/>
      <c r="AA133" s="17"/>
      <c r="AB133" s="17"/>
    </row>
    <row r="134" spans="1:28" ht="15.75" hidden="1" customHeight="1">
      <c r="A134" s="17"/>
      <c r="B134" s="17"/>
      <c r="C134" s="132"/>
      <c r="D134" s="132"/>
      <c r="E134" s="133"/>
      <c r="F134" s="132"/>
      <c r="G134" s="134"/>
      <c r="H134" s="134"/>
      <c r="I134" s="135"/>
      <c r="J134" s="17"/>
      <c r="K134" s="17"/>
      <c r="L134" s="17"/>
      <c r="M134" s="17"/>
      <c r="N134" s="17"/>
      <c r="O134" s="17"/>
      <c r="P134" s="17"/>
      <c r="Q134" s="17"/>
      <c r="R134" s="17"/>
      <c r="S134" s="17"/>
      <c r="T134" s="17"/>
      <c r="U134" s="17"/>
      <c r="V134" s="17"/>
      <c r="W134" s="17"/>
      <c r="X134" s="17"/>
      <c r="Y134" s="17"/>
      <c r="Z134" s="17"/>
      <c r="AA134" s="17"/>
      <c r="AB134" s="17"/>
    </row>
    <row r="135" spans="1:28" ht="15.75" hidden="1" customHeight="1">
      <c r="A135" s="17"/>
      <c r="B135" s="17"/>
      <c r="C135" s="132"/>
      <c r="D135" s="132"/>
      <c r="E135" s="133"/>
      <c r="F135" s="132"/>
      <c r="G135" s="134"/>
      <c r="H135" s="134"/>
      <c r="I135" s="135"/>
      <c r="J135" s="17"/>
      <c r="K135" s="17"/>
      <c r="L135" s="17"/>
      <c r="M135" s="17"/>
      <c r="N135" s="17"/>
      <c r="O135" s="17"/>
      <c r="P135" s="17"/>
      <c r="Q135" s="17"/>
      <c r="R135" s="17"/>
      <c r="S135" s="17"/>
      <c r="T135" s="17"/>
      <c r="U135" s="17"/>
      <c r="V135" s="17"/>
      <c r="W135" s="17"/>
      <c r="X135" s="17"/>
      <c r="Y135" s="17"/>
      <c r="Z135" s="17"/>
      <c r="AA135" s="17"/>
      <c r="AB135" s="17"/>
    </row>
    <row r="136" spans="1:28" ht="15.75" hidden="1" customHeight="1">
      <c r="A136" s="17"/>
      <c r="B136" s="17"/>
      <c r="C136" s="132"/>
      <c r="D136" s="132"/>
      <c r="E136" s="133"/>
      <c r="F136" s="132"/>
      <c r="G136" s="134"/>
      <c r="H136" s="134"/>
      <c r="I136" s="135"/>
      <c r="J136" s="17"/>
      <c r="K136" s="17"/>
      <c r="L136" s="17"/>
      <c r="M136" s="17"/>
      <c r="N136" s="17"/>
      <c r="O136" s="17"/>
      <c r="P136" s="17"/>
      <c r="Q136" s="17"/>
      <c r="R136" s="17"/>
      <c r="S136" s="17"/>
      <c r="T136" s="17"/>
      <c r="U136" s="17"/>
      <c r="V136" s="17"/>
      <c r="W136" s="17"/>
      <c r="X136" s="17"/>
      <c r="Y136" s="17"/>
      <c r="Z136" s="17"/>
      <c r="AA136" s="17"/>
      <c r="AB136" s="17"/>
    </row>
    <row r="137" spans="1:28" ht="15.75" hidden="1" customHeight="1">
      <c r="A137" s="17"/>
      <c r="B137" s="17"/>
      <c r="C137" s="132"/>
      <c r="D137" s="132"/>
      <c r="E137" s="133"/>
      <c r="F137" s="132"/>
      <c r="G137" s="134"/>
      <c r="H137" s="134"/>
      <c r="I137" s="135"/>
      <c r="J137" s="17"/>
      <c r="K137" s="17"/>
      <c r="L137" s="17"/>
      <c r="M137" s="17"/>
      <c r="N137" s="17"/>
      <c r="O137" s="17"/>
      <c r="P137" s="17"/>
      <c r="Q137" s="17"/>
      <c r="R137" s="17"/>
      <c r="S137" s="17"/>
      <c r="T137" s="17"/>
      <c r="U137" s="17"/>
      <c r="V137" s="17"/>
      <c r="W137" s="17"/>
      <c r="X137" s="17"/>
      <c r="Y137" s="17"/>
      <c r="Z137" s="17"/>
      <c r="AA137" s="17"/>
      <c r="AB137" s="17"/>
    </row>
    <row r="138" spans="1:28" ht="15.75" hidden="1" customHeight="1">
      <c r="A138" s="17"/>
      <c r="B138" s="17"/>
      <c r="C138" s="132"/>
      <c r="D138" s="132"/>
      <c r="E138" s="133"/>
      <c r="F138" s="132"/>
      <c r="G138" s="134"/>
      <c r="H138" s="134"/>
      <c r="I138" s="135"/>
      <c r="J138" s="17"/>
      <c r="K138" s="17"/>
      <c r="L138" s="17"/>
      <c r="M138" s="17"/>
      <c r="N138" s="17"/>
      <c r="O138" s="17"/>
      <c r="P138" s="17"/>
      <c r="Q138" s="17"/>
      <c r="R138" s="17"/>
      <c r="S138" s="17"/>
      <c r="T138" s="17"/>
      <c r="U138" s="17"/>
      <c r="V138" s="17"/>
      <c r="W138" s="17"/>
      <c r="X138" s="17"/>
      <c r="Y138" s="17"/>
      <c r="Z138" s="17"/>
      <c r="AA138" s="17"/>
      <c r="AB138" s="17"/>
    </row>
    <row r="139" spans="1:28" ht="15.75" hidden="1" customHeight="1">
      <c r="A139" s="17"/>
      <c r="B139" s="17"/>
      <c r="C139" s="132"/>
      <c r="D139" s="132"/>
      <c r="E139" s="133"/>
      <c r="F139" s="132"/>
      <c r="G139" s="134"/>
      <c r="H139" s="134"/>
      <c r="I139" s="135"/>
      <c r="J139" s="17"/>
      <c r="K139" s="17"/>
      <c r="L139" s="17"/>
      <c r="M139" s="17"/>
      <c r="N139" s="17"/>
      <c r="O139" s="17"/>
      <c r="P139" s="17"/>
      <c r="Q139" s="17"/>
      <c r="R139" s="17"/>
      <c r="S139" s="17"/>
      <c r="T139" s="17"/>
      <c r="U139" s="17"/>
      <c r="V139" s="17"/>
      <c r="W139" s="17"/>
      <c r="X139" s="17"/>
      <c r="Y139" s="17"/>
      <c r="Z139" s="17"/>
      <c r="AA139" s="17"/>
      <c r="AB139" s="17"/>
    </row>
    <row r="140" spans="1:28" ht="15.75" hidden="1" customHeight="1">
      <c r="A140" s="17"/>
      <c r="B140" s="17"/>
      <c r="C140" s="132"/>
      <c r="D140" s="132"/>
      <c r="E140" s="133"/>
      <c r="F140" s="132"/>
      <c r="G140" s="134"/>
      <c r="H140" s="134"/>
      <c r="I140" s="135"/>
      <c r="J140" s="17"/>
      <c r="K140" s="17"/>
      <c r="L140" s="17"/>
      <c r="M140" s="17"/>
      <c r="N140" s="17"/>
      <c r="O140" s="17"/>
      <c r="P140" s="17"/>
      <c r="Q140" s="17"/>
      <c r="R140" s="17"/>
      <c r="S140" s="17"/>
      <c r="T140" s="17"/>
      <c r="U140" s="17"/>
      <c r="V140" s="17"/>
      <c r="W140" s="17"/>
      <c r="X140" s="17"/>
      <c r="Y140" s="17"/>
      <c r="Z140" s="17"/>
      <c r="AA140" s="17"/>
      <c r="AB140" s="17"/>
    </row>
    <row r="141" spans="1:28" ht="15.75" hidden="1" customHeight="1">
      <c r="A141" s="17"/>
      <c r="B141" s="17"/>
      <c r="C141" s="132"/>
      <c r="D141" s="132"/>
      <c r="E141" s="133"/>
      <c r="F141" s="132"/>
      <c r="G141" s="134"/>
      <c r="H141" s="134"/>
      <c r="I141" s="135"/>
      <c r="J141" s="17"/>
      <c r="K141" s="17"/>
      <c r="L141" s="17"/>
      <c r="M141" s="17"/>
      <c r="N141" s="17"/>
      <c r="O141" s="17"/>
      <c r="P141" s="17"/>
      <c r="Q141" s="17"/>
      <c r="R141" s="17"/>
      <c r="S141" s="17"/>
      <c r="T141" s="17"/>
      <c r="U141" s="17"/>
      <c r="V141" s="17"/>
      <c r="W141" s="17"/>
      <c r="X141" s="17"/>
      <c r="Y141" s="17"/>
      <c r="Z141" s="17"/>
      <c r="AA141" s="17"/>
      <c r="AB141" s="17"/>
    </row>
    <row r="142" spans="1:28" ht="15.75" hidden="1" customHeight="1">
      <c r="A142" s="17"/>
      <c r="B142" s="17"/>
      <c r="C142" s="132"/>
      <c r="D142" s="132"/>
      <c r="E142" s="133"/>
      <c r="F142" s="132"/>
      <c r="G142" s="134"/>
      <c r="H142" s="134"/>
      <c r="I142" s="135"/>
      <c r="J142" s="17"/>
      <c r="K142" s="17"/>
      <c r="L142" s="17"/>
      <c r="M142" s="17"/>
      <c r="N142" s="17"/>
      <c r="O142" s="17"/>
      <c r="P142" s="17"/>
      <c r="Q142" s="17"/>
      <c r="R142" s="17"/>
      <c r="S142" s="17"/>
      <c r="T142" s="17"/>
      <c r="U142" s="17"/>
      <c r="V142" s="17"/>
      <c r="W142" s="17"/>
      <c r="X142" s="17"/>
      <c r="Y142" s="17"/>
      <c r="Z142" s="17"/>
      <c r="AA142" s="17"/>
      <c r="AB142" s="17"/>
    </row>
    <row r="143" spans="1:28" ht="15.75" hidden="1" customHeight="1">
      <c r="A143" s="17"/>
      <c r="B143" s="17"/>
      <c r="C143" s="132"/>
      <c r="D143" s="132"/>
      <c r="E143" s="133"/>
      <c r="F143" s="132"/>
      <c r="G143" s="134"/>
      <c r="H143" s="134"/>
      <c r="I143" s="135"/>
      <c r="J143" s="17"/>
      <c r="K143" s="17"/>
      <c r="L143" s="17"/>
      <c r="M143" s="17"/>
      <c r="N143" s="17"/>
      <c r="O143" s="17"/>
      <c r="P143" s="17"/>
      <c r="Q143" s="17"/>
      <c r="R143" s="17"/>
      <c r="S143" s="17"/>
      <c r="T143" s="17"/>
      <c r="U143" s="17"/>
      <c r="V143" s="17"/>
      <c r="W143" s="17"/>
      <c r="X143" s="17"/>
      <c r="Y143" s="17"/>
      <c r="Z143" s="17"/>
      <c r="AA143" s="17"/>
      <c r="AB143" s="17"/>
    </row>
    <row r="144" spans="1:28" ht="15.75" hidden="1" customHeight="1">
      <c r="A144" s="17"/>
      <c r="B144" s="17"/>
      <c r="C144" s="132"/>
      <c r="D144" s="132"/>
      <c r="E144" s="133"/>
      <c r="F144" s="132"/>
      <c r="G144" s="134"/>
      <c r="H144" s="134"/>
      <c r="I144" s="135"/>
      <c r="J144" s="17"/>
      <c r="K144" s="17"/>
      <c r="L144" s="17"/>
      <c r="M144" s="17"/>
      <c r="N144" s="17"/>
      <c r="O144" s="17"/>
      <c r="P144" s="17"/>
      <c r="Q144" s="17"/>
      <c r="R144" s="17"/>
      <c r="S144" s="17"/>
      <c r="T144" s="17"/>
      <c r="U144" s="17"/>
      <c r="V144" s="17"/>
      <c r="W144" s="17"/>
      <c r="X144" s="17"/>
      <c r="Y144" s="17"/>
      <c r="Z144" s="17"/>
      <c r="AA144" s="17"/>
      <c r="AB144" s="17"/>
    </row>
    <row r="145" spans="1:28" ht="15.75" hidden="1" customHeight="1">
      <c r="A145" s="17"/>
      <c r="B145" s="17"/>
      <c r="C145" s="132"/>
      <c r="D145" s="132"/>
      <c r="E145" s="133"/>
      <c r="F145" s="132"/>
      <c r="G145" s="134"/>
      <c r="H145" s="134"/>
      <c r="I145" s="135"/>
      <c r="J145" s="17"/>
      <c r="K145" s="17"/>
      <c r="L145" s="17"/>
      <c r="M145" s="17"/>
      <c r="N145" s="17"/>
      <c r="O145" s="17"/>
      <c r="P145" s="17"/>
      <c r="Q145" s="17"/>
      <c r="R145" s="17"/>
      <c r="S145" s="17"/>
      <c r="T145" s="17"/>
      <c r="U145" s="17"/>
      <c r="V145" s="17"/>
      <c r="W145" s="17"/>
      <c r="X145" s="17"/>
      <c r="Y145" s="17"/>
      <c r="Z145" s="17"/>
      <c r="AA145" s="17"/>
      <c r="AB145" s="17"/>
    </row>
    <row r="146" spans="1:28" ht="15.75" hidden="1" customHeight="1">
      <c r="A146" s="17"/>
      <c r="B146" s="17"/>
      <c r="C146" s="132"/>
      <c r="D146" s="132"/>
      <c r="E146" s="133"/>
      <c r="F146" s="132"/>
      <c r="G146" s="134"/>
      <c r="H146" s="134"/>
      <c r="I146" s="135"/>
      <c r="J146" s="17"/>
      <c r="K146" s="17"/>
      <c r="L146" s="17"/>
      <c r="M146" s="17"/>
      <c r="N146" s="17"/>
      <c r="O146" s="17"/>
      <c r="P146" s="17"/>
      <c r="Q146" s="17"/>
      <c r="R146" s="17"/>
      <c r="S146" s="17"/>
      <c r="T146" s="17"/>
      <c r="U146" s="17"/>
      <c r="V146" s="17"/>
      <c r="W146" s="17"/>
      <c r="X146" s="17"/>
      <c r="Y146" s="17"/>
      <c r="Z146" s="17"/>
      <c r="AA146" s="17"/>
      <c r="AB146" s="17"/>
    </row>
    <row r="147" spans="1:28" ht="15.75" hidden="1" customHeight="1">
      <c r="A147" s="17"/>
      <c r="B147" s="17"/>
      <c r="C147" s="132"/>
      <c r="D147" s="132"/>
      <c r="E147" s="133"/>
      <c r="F147" s="132"/>
      <c r="G147" s="134"/>
      <c r="H147" s="134"/>
      <c r="I147" s="135"/>
      <c r="J147" s="17"/>
      <c r="K147" s="17"/>
      <c r="L147" s="17"/>
      <c r="M147" s="17"/>
      <c r="N147" s="17"/>
      <c r="O147" s="17"/>
      <c r="P147" s="17"/>
      <c r="Q147" s="17"/>
      <c r="R147" s="17"/>
      <c r="S147" s="17"/>
      <c r="T147" s="17"/>
      <c r="U147" s="17"/>
      <c r="V147" s="17"/>
      <c r="W147" s="17"/>
      <c r="X147" s="17"/>
      <c r="Y147" s="17"/>
      <c r="Z147" s="17"/>
      <c r="AA147" s="17"/>
      <c r="AB147" s="17"/>
    </row>
    <row r="148" spans="1:28" ht="15.75" hidden="1" customHeight="1">
      <c r="A148" s="17"/>
      <c r="B148" s="17"/>
      <c r="C148" s="132"/>
      <c r="D148" s="132"/>
      <c r="E148" s="133"/>
      <c r="F148" s="132"/>
      <c r="G148" s="134"/>
      <c r="H148" s="134"/>
      <c r="I148" s="135"/>
      <c r="J148" s="17"/>
      <c r="K148" s="17"/>
      <c r="L148" s="17"/>
      <c r="M148" s="17"/>
      <c r="N148" s="17"/>
      <c r="O148" s="17"/>
      <c r="P148" s="17"/>
      <c r="Q148" s="17"/>
      <c r="R148" s="17"/>
      <c r="S148" s="17"/>
      <c r="T148" s="17"/>
      <c r="U148" s="17"/>
      <c r="V148" s="17"/>
      <c r="W148" s="17"/>
      <c r="X148" s="17"/>
      <c r="Y148" s="17"/>
      <c r="Z148" s="17"/>
      <c r="AA148" s="17"/>
      <c r="AB148" s="17"/>
    </row>
    <row r="149" spans="1:28" ht="15.75" hidden="1" customHeight="1">
      <c r="A149" s="17"/>
      <c r="B149" s="17"/>
      <c r="C149" s="132"/>
      <c r="D149" s="132"/>
      <c r="E149" s="133"/>
      <c r="F149" s="132"/>
      <c r="G149" s="134"/>
      <c r="H149" s="134"/>
      <c r="I149" s="135"/>
      <c r="J149" s="17"/>
      <c r="K149" s="17"/>
      <c r="L149" s="17"/>
      <c r="M149" s="17"/>
      <c r="N149" s="17"/>
      <c r="O149" s="17"/>
      <c r="P149" s="17"/>
      <c r="Q149" s="17"/>
      <c r="R149" s="17"/>
      <c r="S149" s="17"/>
      <c r="T149" s="17"/>
      <c r="U149" s="17"/>
      <c r="V149" s="17"/>
      <c r="W149" s="17"/>
      <c r="X149" s="17"/>
      <c r="Y149" s="17"/>
      <c r="Z149" s="17"/>
      <c r="AA149" s="17"/>
      <c r="AB149" s="17"/>
    </row>
    <row r="150" spans="1:28" ht="15.75" hidden="1" customHeight="1">
      <c r="A150" s="17"/>
      <c r="B150" s="17"/>
      <c r="C150" s="132"/>
      <c r="D150" s="132"/>
      <c r="E150" s="133"/>
      <c r="F150" s="132"/>
      <c r="G150" s="134"/>
      <c r="H150" s="134"/>
      <c r="I150" s="135"/>
      <c r="J150" s="17"/>
      <c r="K150" s="17"/>
      <c r="L150" s="17"/>
      <c r="M150" s="17"/>
      <c r="N150" s="17"/>
      <c r="O150" s="17"/>
      <c r="P150" s="17"/>
      <c r="Q150" s="17"/>
      <c r="R150" s="17"/>
      <c r="S150" s="17"/>
      <c r="T150" s="17"/>
      <c r="U150" s="17"/>
      <c r="V150" s="17"/>
      <c r="W150" s="17"/>
      <c r="X150" s="17"/>
      <c r="Y150" s="17"/>
      <c r="Z150" s="17"/>
      <c r="AA150" s="17"/>
      <c r="AB150" s="17"/>
    </row>
    <row r="151" spans="1:28" ht="15.75" hidden="1" customHeight="1">
      <c r="A151" s="17"/>
      <c r="B151" s="17"/>
      <c r="C151" s="132"/>
      <c r="D151" s="132"/>
      <c r="E151" s="133"/>
      <c r="F151" s="132"/>
      <c r="G151" s="134"/>
      <c r="H151" s="134"/>
      <c r="I151" s="135"/>
      <c r="J151" s="17"/>
      <c r="K151" s="17"/>
      <c r="L151" s="17"/>
      <c r="M151" s="17"/>
      <c r="N151" s="17"/>
      <c r="O151" s="17"/>
      <c r="P151" s="17"/>
      <c r="Q151" s="17"/>
      <c r="R151" s="17"/>
      <c r="S151" s="17"/>
      <c r="T151" s="17"/>
      <c r="U151" s="17"/>
      <c r="V151" s="17"/>
      <c r="W151" s="17"/>
      <c r="X151" s="17"/>
      <c r="Y151" s="17"/>
      <c r="Z151" s="17"/>
      <c r="AA151" s="17"/>
      <c r="AB151" s="17"/>
    </row>
    <row r="152" spans="1:28" ht="15.75" hidden="1" customHeight="1">
      <c r="A152" s="17"/>
      <c r="B152" s="17"/>
      <c r="C152" s="132"/>
      <c r="D152" s="132"/>
      <c r="E152" s="133"/>
      <c r="F152" s="132"/>
      <c r="G152" s="134"/>
      <c r="H152" s="134"/>
      <c r="I152" s="135"/>
      <c r="J152" s="17"/>
      <c r="K152" s="17"/>
      <c r="L152" s="17"/>
      <c r="M152" s="17"/>
      <c r="N152" s="17"/>
      <c r="O152" s="17"/>
      <c r="P152" s="17"/>
      <c r="Q152" s="17"/>
      <c r="R152" s="17"/>
      <c r="S152" s="17"/>
      <c r="T152" s="17"/>
      <c r="U152" s="17"/>
      <c r="V152" s="17"/>
      <c r="W152" s="17"/>
      <c r="X152" s="17"/>
      <c r="Y152" s="17"/>
      <c r="Z152" s="17"/>
      <c r="AA152" s="17"/>
      <c r="AB152" s="17"/>
    </row>
    <row r="153" spans="1:28" ht="15.75" hidden="1" customHeight="1">
      <c r="A153" s="17"/>
      <c r="B153" s="17"/>
      <c r="C153" s="132"/>
      <c r="D153" s="132"/>
      <c r="E153" s="133"/>
      <c r="F153" s="132"/>
      <c r="G153" s="134"/>
      <c r="H153" s="134"/>
      <c r="I153" s="135"/>
      <c r="J153" s="17"/>
      <c r="K153" s="17"/>
      <c r="L153" s="17"/>
      <c r="M153" s="17"/>
      <c r="N153" s="17"/>
      <c r="O153" s="17"/>
      <c r="P153" s="17"/>
      <c r="Q153" s="17"/>
      <c r="R153" s="17"/>
      <c r="S153" s="17"/>
      <c r="T153" s="17"/>
      <c r="U153" s="17"/>
      <c r="V153" s="17"/>
      <c r="W153" s="17"/>
      <c r="X153" s="17"/>
      <c r="Y153" s="17"/>
      <c r="Z153" s="17"/>
      <c r="AA153" s="17"/>
      <c r="AB153" s="17"/>
    </row>
    <row r="154" spans="1:28" ht="15.75" hidden="1" customHeight="1">
      <c r="A154" s="17"/>
      <c r="B154" s="17"/>
      <c r="C154" s="132"/>
      <c r="D154" s="132"/>
      <c r="E154" s="133"/>
      <c r="F154" s="132"/>
      <c r="G154" s="134"/>
      <c r="H154" s="134"/>
      <c r="I154" s="135"/>
      <c r="J154" s="17"/>
      <c r="K154" s="17"/>
      <c r="L154" s="17"/>
      <c r="M154" s="17"/>
      <c r="N154" s="17"/>
      <c r="O154" s="17"/>
      <c r="P154" s="17"/>
      <c r="Q154" s="17"/>
      <c r="R154" s="17"/>
      <c r="S154" s="17"/>
      <c r="T154" s="17"/>
      <c r="U154" s="17"/>
      <c r="V154" s="17"/>
      <c r="W154" s="17"/>
      <c r="X154" s="17"/>
      <c r="Y154" s="17"/>
      <c r="Z154" s="17"/>
      <c r="AA154" s="17"/>
      <c r="AB154" s="17"/>
    </row>
    <row r="155" spans="1:28" ht="15.75" hidden="1" customHeight="1">
      <c r="A155" s="17"/>
      <c r="B155" s="17"/>
      <c r="C155" s="132"/>
      <c r="D155" s="132"/>
      <c r="E155" s="133"/>
      <c r="F155" s="132"/>
      <c r="G155" s="134"/>
      <c r="H155" s="134"/>
      <c r="I155" s="135"/>
      <c r="J155" s="17"/>
      <c r="K155" s="17"/>
      <c r="L155" s="17"/>
      <c r="M155" s="17"/>
      <c r="N155" s="17"/>
      <c r="O155" s="17"/>
      <c r="P155" s="17"/>
      <c r="Q155" s="17"/>
      <c r="R155" s="17"/>
      <c r="S155" s="17"/>
      <c r="T155" s="17"/>
      <c r="U155" s="17"/>
      <c r="V155" s="17"/>
      <c r="W155" s="17"/>
      <c r="X155" s="17"/>
      <c r="Y155" s="17"/>
      <c r="Z155" s="17"/>
      <c r="AA155" s="17"/>
      <c r="AB155" s="17"/>
    </row>
    <row r="156" spans="1:28" ht="15.75" hidden="1" customHeight="1">
      <c r="A156" s="17"/>
      <c r="B156" s="17"/>
      <c r="C156" s="132"/>
      <c r="D156" s="132"/>
      <c r="E156" s="133"/>
      <c r="F156" s="132"/>
      <c r="G156" s="134"/>
      <c r="H156" s="134"/>
      <c r="I156" s="135"/>
      <c r="J156" s="17"/>
      <c r="K156" s="17"/>
      <c r="L156" s="17"/>
      <c r="M156" s="17"/>
      <c r="N156" s="17"/>
      <c r="O156" s="17"/>
      <c r="P156" s="17"/>
      <c r="Q156" s="17"/>
      <c r="R156" s="17"/>
      <c r="S156" s="17"/>
      <c r="T156" s="17"/>
      <c r="U156" s="17"/>
      <c r="V156" s="17"/>
      <c r="W156" s="17"/>
      <c r="X156" s="17"/>
      <c r="Y156" s="17"/>
      <c r="Z156" s="17"/>
      <c r="AA156" s="17"/>
      <c r="AB156" s="17"/>
    </row>
    <row r="157" spans="1:28" ht="15.75" hidden="1" customHeight="1">
      <c r="A157" s="17"/>
      <c r="B157" s="17"/>
      <c r="C157" s="132"/>
      <c r="D157" s="132"/>
      <c r="E157" s="133"/>
      <c r="F157" s="132"/>
      <c r="G157" s="134"/>
      <c r="H157" s="134"/>
      <c r="I157" s="135"/>
      <c r="J157" s="17"/>
      <c r="K157" s="17"/>
      <c r="L157" s="17"/>
      <c r="M157" s="17"/>
      <c r="N157" s="17"/>
      <c r="O157" s="17"/>
      <c r="P157" s="17"/>
      <c r="Q157" s="17"/>
      <c r="R157" s="17"/>
      <c r="S157" s="17"/>
      <c r="T157" s="17"/>
      <c r="U157" s="17"/>
      <c r="V157" s="17"/>
      <c r="W157" s="17"/>
      <c r="X157" s="17"/>
      <c r="Y157" s="17"/>
      <c r="Z157" s="17"/>
      <c r="AA157" s="17"/>
      <c r="AB157" s="17"/>
    </row>
    <row r="158" spans="1:28" ht="15.75" hidden="1" customHeight="1">
      <c r="A158" s="17"/>
      <c r="B158" s="17"/>
      <c r="C158" s="132"/>
      <c r="D158" s="132"/>
      <c r="E158" s="133"/>
      <c r="F158" s="132"/>
      <c r="G158" s="134"/>
      <c r="H158" s="134"/>
      <c r="I158" s="135"/>
      <c r="J158" s="17"/>
      <c r="K158" s="17"/>
      <c r="L158" s="17"/>
      <c r="M158" s="17"/>
      <c r="N158" s="17"/>
      <c r="O158" s="17"/>
      <c r="P158" s="17"/>
      <c r="Q158" s="17"/>
      <c r="R158" s="17"/>
      <c r="S158" s="17"/>
      <c r="T158" s="17"/>
      <c r="U158" s="17"/>
      <c r="V158" s="17"/>
      <c r="W158" s="17"/>
      <c r="X158" s="17"/>
      <c r="Y158" s="17"/>
      <c r="Z158" s="17"/>
      <c r="AA158" s="17"/>
      <c r="AB158" s="17"/>
    </row>
    <row r="159" spans="1:28" ht="15.75" hidden="1" customHeight="1">
      <c r="A159" s="17"/>
      <c r="B159" s="17"/>
      <c r="C159" s="132"/>
      <c r="D159" s="132"/>
      <c r="E159" s="133"/>
      <c r="F159" s="132"/>
      <c r="G159" s="134"/>
      <c r="H159" s="134"/>
      <c r="I159" s="135"/>
      <c r="J159" s="17"/>
      <c r="K159" s="17"/>
      <c r="L159" s="17"/>
      <c r="M159" s="17"/>
      <c r="N159" s="17"/>
      <c r="O159" s="17"/>
      <c r="P159" s="17"/>
      <c r="Q159" s="17"/>
      <c r="R159" s="17"/>
      <c r="S159" s="17"/>
      <c r="T159" s="17"/>
      <c r="U159" s="17"/>
      <c r="V159" s="17"/>
      <c r="W159" s="17"/>
      <c r="X159" s="17"/>
      <c r="Y159" s="17"/>
      <c r="Z159" s="17"/>
      <c r="AA159" s="17"/>
      <c r="AB159" s="17"/>
    </row>
    <row r="160" spans="1:28" ht="15.75" hidden="1" customHeight="1">
      <c r="A160" s="17"/>
      <c r="B160" s="17"/>
      <c r="C160" s="132"/>
      <c r="D160" s="132"/>
      <c r="E160" s="133"/>
      <c r="F160" s="132"/>
      <c r="G160" s="134"/>
      <c r="H160" s="134"/>
      <c r="I160" s="135"/>
      <c r="J160" s="17"/>
      <c r="K160" s="17"/>
      <c r="L160" s="17"/>
      <c r="M160" s="17"/>
      <c r="N160" s="17"/>
      <c r="O160" s="17"/>
      <c r="P160" s="17"/>
      <c r="Q160" s="17"/>
      <c r="R160" s="17"/>
      <c r="S160" s="17"/>
      <c r="T160" s="17"/>
      <c r="U160" s="17"/>
      <c r="V160" s="17"/>
      <c r="W160" s="17"/>
      <c r="X160" s="17"/>
      <c r="Y160" s="17"/>
      <c r="Z160" s="17"/>
      <c r="AA160" s="17"/>
      <c r="AB160" s="17"/>
    </row>
    <row r="161" spans="1:28" ht="15.75" hidden="1" customHeight="1">
      <c r="A161" s="17"/>
      <c r="B161" s="17"/>
      <c r="C161" s="132"/>
      <c r="D161" s="132"/>
      <c r="E161" s="133"/>
      <c r="F161" s="132"/>
      <c r="G161" s="134"/>
      <c r="H161" s="134"/>
      <c r="I161" s="135"/>
      <c r="J161" s="17"/>
      <c r="K161" s="17"/>
      <c r="L161" s="17"/>
      <c r="M161" s="17"/>
      <c r="N161" s="17"/>
      <c r="O161" s="17"/>
      <c r="P161" s="17"/>
      <c r="Q161" s="17"/>
      <c r="R161" s="17"/>
      <c r="S161" s="17"/>
      <c r="T161" s="17"/>
      <c r="U161" s="17"/>
      <c r="V161" s="17"/>
      <c r="W161" s="17"/>
      <c r="X161" s="17"/>
      <c r="Y161" s="17"/>
      <c r="Z161" s="17"/>
      <c r="AA161" s="17"/>
      <c r="AB161" s="17"/>
    </row>
    <row r="162" spans="1:28" ht="15.75" hidden="1" customHeight="1">
      <c r="A162" s="17"/>
      <c r="B162" s="17"/>
      <c r="C162" s="132"/>
      <c r="D162" s="132"/>
      <c r="E162" s="133"/>
      <c r="F162" s="132"/>
      <c r="G162" s="134"/>
      <c r="H162" s="134"/>
      <c r="I162" s="135"/>
      <c r="J162" s="17"/>
      <c r="K162" s="17"/>
      <c r="L162" s="17"/>
      <c r="M162" s="17"/>
      <c r="N162" s="17"/>
      <c r="O162" s="17"/>
      <c r="P162" s="17"/>
      <c r="Q162" s="17"/>
      <c r="R162" s="17"/>
      <c r="S162" s="17"/>
      <c r="T162" s="17"/>
      <c r="U162" s="17"/>
      <c r="V162" s="17"/>
      <c r="W162" s="17"/>
      <c r="X162" s="17"/>
      <c r="Y162" s="17"/>
      <c r="Z162" s="17"/>
      <c r="AA162" s="17"/>
      <c r="AB162" s="17"/>
    </row>
    <row r="163" spans="1:28" ht="15.75" hidden="1" customHeight="1">
      <c r="A163" s="17"/>
      <c r="B163" s="17"/>
      <c r="C163" s="132"/>
      <c r="D163" s="132"/>
      <c r="E163" s="133"/>
      <c r="F163" s="132"/>
      <c r="G163" s="134"/>
      <c r="H163" s="134"/>
      <c r="I163" s="135"/>
      <c r="J163" s="17"/>
      <c r="K163" s="17"/>
      <c r="L163" s="17"/>
      <c r="M163" s="17"/>
      <c r="N163" s="17"/>
      <c r="O163" s="17"/>
      <c r="P163" s="17"/>
      <c r="Q163" s="17"/>
      <c r="R163" s="17"/>
      <c r="S163" s="17"/>
      <c r="T163" s="17"/>
      <c r="U163" s="17"/>
      <c r="V163" s="17"/>
      <c r="W163" s="17"/>
      <c r="X163" s="17"/>
      <c r="Y163" s="17"/>
      <c r="Z163" s="17"/>
      <c r="AA163" s="17"/>
      <c r="AB163" s="17"/>
    </row>
    <row r="164" spans="1:28" ht="15.75" hidden="1" customHeight="1">
      <c r="A164" s="17"/>
      <c r="B164" s="17"/>
      <c r="C164" s="132"/>
      <c r="D164" s="132"/>
      <c r="E164" s="133"/>
      <c r="F164" s="132"/>
      <c r="G164" s="134"/>
      <c r="H164" s="134"/>
      <c r="I164" s="135"/>
      <c r="J164" s="17"/>
      <c r="K164" s="17"/>
      <c r="L164" s="17"/>
      <c r="M164" s="17"/>
      <c r="N164" s="17"/>
      <c r="O164" s="17"/>
      <c r="P164" s="17"/>
      <c r="Q164" s="17"/>
      <c r="R164" s="17"/>
      <c r="S164" s="17"/>
      <c r="T164" s="17"/>
      <c r="U164" s="17"/>
      <c r="V164" s="17"/>
      <c r="W164" s="17"/>
      <c r="X164" s="17"/>
      <c r="Y164" s="17"/>
      <c r="Z164" s="17"/>
      <c r="AA164" s="17"/>
      <c r="AB164" s="17"/>
    </row>
    <row r="165" spans="1:28" ht="15.75" hidden="1" customHeight="1">
      <c r="A165" s="17"/>
      <c r="B165" s="17"/>
      <c r="C165" s="132"/>
      <c r="D165" s="132"/>
      <c r="E165" s="133"/>
      <c r="F165" s="132"/>
      <c r="G165" s="134"/>
      <c r="H165" s="134"/>
      <c r="I165" s="135"/>
      <c r="J165" s="17"/>
      <c r="K165" s="17"/>
      <c r="L165" s="17"/>
      <c r="M165" s="17"/>
      <c r="N165" s="17"/>
      <c r="O165" s="17"/>
      <c r="P165" s="17"/>
      <c r="Q165" s="17"/>
      <c r="R165" s="17"/>
      <c r="S165" s="17"/>
      <c r="T165" s="17"/>
      <c r="U165" s="17"/>
      <c r="V165" s="17"/>
      <c r="W165" s="17"/>
      <c r="X165" s="17"/>
      <c r="Y165" s="17"/>
      <c r="Z165" s="17"/>
      <c r="AA165" s="17"/>
      <c r="AB165" s="17"/>
    </row>
    <row r="166" spans="1:28" ht="15.75" hidden="1" customHeight="1">
      <c r="A166" s="17"/>
      <c r="B166" s="17"/>
      <c r="C166" s="132"/>
      <c r="D166" s="132"/>
      <c r="E166" s="133"/>
      <c r="F166" s="132"/>
      <c r="G166" s="134"/>
      <c r="H166" s="134"/>
      <c r="I166" s="135"/>
      <c r="J166" s="17"/>
      <c r="K166" s="17"/>
      <c r="L166" s="17"/>
      <c r="M166" s="17"/>
      <c r="N166" s="17"/>
      <c r="O166" s="17"/>
      <c r="P166" s="17"/>
      <c r="Q166" s="17"/>
      <c r="R166" s="17"/>
      <c r="S166" s="17"/>
      <c r="T166" s="17"/>
      <c r="U166" s="17"/>
      <c r="V166" s="17"/>
      <c r="W166" s="17"/>
      <c r="X166" s="17"/>
      <c r="Y166" s="17"/>
      <c r="Z166" s="17"/>
      <c r="AA166" s="17"/>
      <c r="AB166" s="17"/>
    </row>
    <row r="167" spans="1:28" ht="15.75" hidden="1" customHeight="1">
      <c r="A167" s="17"/>
      <c r="B167" s="17"/>
      <c r="C167" s="132"/>
      <c r="D167" s="132"/>
      <c r="E167" s="133"/>
      <c r="F167" s="132"/>
      <c r="G167" s="134"/>
      <c r="H167" s="134"/>
      <c r="I167" s="135"/>
      <c r="J167" s="17"/>
      <c r="K167" s="17"/>
      <c r="L167" s="17"/>
      <c r="M167" s="17"/>
      <c r="N167" s="17"/>
      <c r="O167" s="17"/>
      <c r="P167" s="17"/>
      <c r="Q167" s="17"/>
      <c r="R167" s="17"/>
      <c r="S167" s="17"/>
      <c r="T167" s="17"/>
      <c r="U167" s="17"/>
      <c r="V167" s="17"/>
      <c r="W167" s="17"/>
      <c r="X167" s="17"/>
      <c r="Y167" s="17"/>
      <c r="Z167" s="17"/>
      <c r="AA167" s="17"/>
      <c r="AB167" s="17"/>
    </row>
    <row r="168" spans="1:28" ht="15.75" hidden="1" customHeight="1">
      <c r="A168" s="17"/>
      <c r="B168" s="17"/>
      <c r="C168" s="132"/>
      <c r="D168" s="132"/>
      <c r="E168" s="133"/>
      <c r="F168" s="132"/>
      <c r="G168" s="134"/>
      <c r="H168" s="134"/>
      <c r="I168" s="135"/>
      <c r="J168" s="17"/>
      <c r="K168" s="17"/>
      <c r="L168" s="17"/>
      <c r="M168" s="17"/>
      <c r="N168" s="17"/>
      <c r="O168" s="17"/>
      <c r="P168" s="17"/>
      <c r="Q168" s="17"/>
      <c r="R168" s="17"/>
      <c r="S168" s="17"/>
      <c r="T168" s="17"/>
      <c r="U168" s="17"/>
      <c r="V168" s="17"/>
      <c r="W168" s="17"/>
      <c r="X168" s="17"/>
      <c r="Y168" s="17"/>
      <c r="Z168" s="17"/>
      <c r="AA168" s="17"/>
      <c r="AB168" s="17"/>
    </row>
    <row r="169" spans="1:28" ht="15.75" hidden="1" customHeight="1">
      <c r="A169" s="17"/>
      <c r="B169" s="17"/>
      <c r="C169" s="132"/>
      <c r="D169" s="132"/>
      <c r="E169" s="133"/>
      <c r="F169" s="132"/>
      <c r="G169" s="134"/>
      <c r="H169" s="134"/>
      <c r="I169" s="135"/>
      <c r="J169" s="17"/>
      <c r="K169" s="17"/>
      <c r="L169" s="17"/>
      <c r="M169" s="17"/>
      <c r="N169" s="17"/>
      <c r="O169" s="17"/>
      <c r="P169" s="17"/>
      <c r="Q169" s="17"/>
      <c r="R169" s="17"/>
      <c r="S169" s="17"/>
      <c r="T169" s="17"/>
      <c r="U169" s="17"/>
      <c r="V169" s="17"/>
      <c r="W169" s="17"/>
      <c r="X169" s="17"/>
      <c r="Y169" s="17"/>
      <c r="Z169" s="17"/>
      <c r="AA169" s="17"/>
      <c r="AB169" s="17"/>
    </row>
    <row r="170" spans="1:28" ht="15.75" hidden="1" customHeight="1">
      <c r="A170" s="17"/>
      <c r="B170" s="17"/>
      <c r="C170" s="132"/>
      <c r="D170" s="132"/>
      <c r="E170" s="133"/>
      <c r="F170" s="132"/>
      <c r="G170" s="134"/>
      <c r="H170" s="134"/>
      <c r="I170" s="135"/>
      <c r="J170" s="17"/>
      <c r="K170" s="17"/>
      <c r="L170" s="17"/>
      <c r="M170" s="17"/>
      <c r="N170" s="17"/>
      <c r="O170" s="17"/>
      <c r="P170" s="17"/>
      <c r="Q170" s="17"/>
      <c r="R170" s="17"/>
      <c r="S170" s="17"/>
      <c r="T170" s="17"/>
      <c r="U170" s="17"/>
      <c r="V170" s="17"/>
      <c r="W170" s="17"/>
      <c r="X170" s="17"/>
      <c r="Y170" s="17"/>
      <c r="Z170" s="17"/>
      <c r="AA170" s="17"/>
      <c r="AB170" s="17"/>
    </row>
    <row r="171" spans="1:28" ht="15.75" hidden="1" customHeight="1">
      <c r="A171" s="17"/>
      <c r="B171" s="17"/>
      <c r="C171" s="132"/>
      <c r="D171" s="132"/>
      <c r="E171" s="133"/>
      <c r="F171" s="132"/>
      <c r="G171" s="134"/>
      <c r="H171" s="134"/>
      <c r="I171" s="135"/>
      <c r="J171" s="17"/>
      <c r="K171" s="17"/>
      <c r="L171" s="17"/>
      <c r="M171" s="17"/>
      <c r="N171" s="17"/>
      <c r="O171" s="17"/>
      <c r="P171" s="17"/>
      <c r="Q171" s="17"/>
      <c r="R171" s="17"/>
      <c r="S171" s="17"/>
      <c r="T171" s="17"/>
      <c r="U171" s="17"/>
      <c r="V171" s="17"/>
      <c r="W171" s="17"/>
      <c r="X171" s="17"/>
      <c r="Y171" s="17"/>
      <c r="Z171" s="17"/>
      <c r="AA171" s="17"/>
      <c r="AB171" s="17"/>
    </row>
    <row r="172" spans="1:28" ht="15.75" hidden="1" customHeight="1">
      <c r="A172" s="17"/>
      <c r="B172" s="17"/>
      <c r="C172" s="132"/>
      <c r="D172" s="132"/>
      <c r="E172" s="133"/>
      <c r="F172" s="132"/>
      <c r="G172" s="134"/>
      <c r="H172" s="134"/>
      <c r="I172" s="135"/>
      <c r="J172" s="17"/>
      <c r="K172" s="17"/>
      <c r="L172" s="17"/>
      <c r="M172" s="17"/>
      <c r="N172" s="17"/>
      <c r="O172" s="17"/>
      <c r="P172" s="17"/>
      <c r="Q172" s="17"/>
      <c r="R172" s="17"/>
      <c r="S172" s="17"/>
      <c r="T172" s="17"/>
      <c r="U172" s="17"/>
      <c r="V172" s="17"/>
      <c r="W172" s="17"/>
      <c r="X172" s="17"/>
      <c r="Y172" s="17"/>
      <c r="Z172" s="17"/>
      <c r="AA172" s="17"/>
      <c r="AB172" s="17"/>
    </row>
    <row r="173" spans="1:28" ht="15.75" hidden="1" customHeight="1">
      <c r="A173" s="17"/>
      <c r="B173" s="17"/>
      <c r="C173" s="132"/>
      <c r="D173" s="132"/>
      <c r="E173" s="133"/>
      <c r="F173" s="132"/>
      <c r="G173" s="134"/>
      <c r="H173" s="134"/>
      <c r="I173" s="135"/>
      <c r="J173" s="17"/>
      <c r="K173" s="17"/>
      <c r="L173" s="17"/>
      <c r="M173" s="17"/>
      <c r="N173" s="17"/>
      <c r="O173" s="17"/>
      <c r="P173" s="17"/>
      <c r="Q173" s="17"/>
      <c r="R173" s="17"/>
      <c r="S173" s="17"/>
      <c r="T173" s="17"/>
      <c r="U173" s="17"/>
      <c r="V173" s="17"/>
      <c r="W173" s="17"/>
      <c r="X173" s="17"/>
      <c r="Y173" s="17"/>
      <c r="Z173" s="17"/>
      <c r="AA173" s="17"/>
      <c r="AB173" s="17"/>
    </row>
    <row r="174" spans="1:28" ht="15.75" hidden="1" customHeight="1">
      <c r="A174" s="17"/>
      <c r="B174" s="17"/>
      <c r="C174" s="132"/>
      <c r="D174" s="132"/>
      <c r="E174" s="133"/>
      <c r="F174" s="132"/>
      <c r="G174" s="134"/>
      <c r="H174" s="134"/>
      <c r="I174" s="135"/>
      <c r="J174" s="17"/>
      <c r="K174" s="17"/>
      <c r="L174" s="17"/>
      <c r="M174" s="17"/>
      <c r="N174" s="17"/>
      <c r="O174" s="17"/>
      <c r="P174" s="17"/>
      <c r="Q174" s="17"/>
      <c r="R174" s="17"/>
      <c r="S174" s="17"/>
      <c r="T174" s="17"/>
      <c r="U174" s="17"/>
      <c r="V174" s="17"/>
      <c r="W174" s="17"/>
      <c r="X174" s="17"/>
      <c r="Y174" s="17"/>
      <c r="Z174" s="17"/>
      <c r="AA174" s="17"/>
      <c r="AB174" s="17"/>
    </row>
    <row r="175" spans="1:28" ht="15.75" hidden="1" customHeight="1">
      <c r="A175" s="17"/>
      <c r="B175" s="17"/>
      <c r="C175" s="132"/>
      <c r="D175" s="132"/>
      <c r="E175" s="133"/>
      <c r="F175" s="132"/>
      <c r="G175" s="134"/>
      <c r="H175" s="134"/>
      <c r="I175" s="135"/>
      <c r="J175" s="17"/>
      <c r="K175" s="17"/>
      <c r="L175" s="17"/>
      <c r="M175" s="17"/>
      <c r="N175" s="17"/>
      <c r="O175" s="17"/>
      <c r="P175" s="17"/>
      <c r="Q175" s="17"/>
      <c r="R175" s="17"/>
      <c r="S175" s="17"/>
      <c r="T175" s="17"/>
      <c r="U175" s="17"/>
      <c r="V175" s="17"/>
      <c r="W175" s="17"/>
      <c r="X175" s="17"/>
      <c r="Y175" s="17"/>
      <c r="Z175" s="17"/>
      <c r="AA175" s="17"/>
      <c r="AB175" s="17"/>
    </row>
    <row r="176" spans="1:28" ht="15.75" hidden="1" customHeight="1">
      <c r="A176" s="17"/>
      <c r="B176" s="17"/>
      <c r="C176" s="132"/>
      <c r="D176" s="132"/>
      <c r="E176" s="133"/>
      <c r="F176" s="132"/>
      <c r="G176" s="134"/>
      <c r="H176" s="134"/>
      <c r="I176" s="135"/>
      <c r="J176" s="17"/>
      <c r="K176" s="17"/>
      <c r="L176" s="17"/>
      <c r="M176" s="17"/>
      <c r="N176" s="17"/>
      <c r="O176" s="17"/>
      <c r="P176" s="17"/>
      <c r="Q176" s="17"/>
      <c r="R176" s="17"/>
      <c r="S176" s="17"/>
      <c r="T176" s="17"/>
      <c r="U176" s="17"/>
      <c r="V176" s="17"/>
      <c r="W176" s="17"/>
      <c r="X176" s="17"/>
      <c r="Y176" s="17"/>
      <c r="Z176" s="17"/>
      <c r="AA176" s="17"/>
      <c r="AB176" s="17"/>
    </row>
    <row r="177" spans="1:28" ht="15.75" hidden="1" customHeight="1">
      <c r="A177" s="17"/>
      <c r="B177" s="17"/>
      <c r="C177" s="132"/>
      <c r="D177" s="132"/>
      <c r="E177" s="133"/>
      <c r="F177" s="132"/>
      <c r="G177" s="134"/>
      <c r="H177" s="134"/>
      <c r="I177" s="135"/>
      <c r="J177" s="17"/>
      <c r="K177" s="17"/>
      <c r="L177" s="17"/>
      <c r="M177" s="17"/>
      <c r="N177" s="17"/>
      <c r="O177" s="17"/>
      <c r="P177" s="17"/>
      <c r="Q177" s="17"/>
      <c r="R177" s="17"/>
      <c r="S177" s="17"/>
      <c r="T177" s="17"/>
      <c r="U177" s="17"/>
      <c r="V177" s="17"/>
      <c r="W177" s="17"/>
      <c r="X177" s="17"/>
      <c r="Y177" s="17"/>
      <c r="Z177" s="17"/>
      <c r="AA177" s="17"/>
      <c r="AB177" s="17"/>
    </row>
    <row r="178" spans="1:28" ht="15.75" hidden="1" customHeight="1">
      <c r="A178" s="17"/>
      <c r="B178" s="17"/>
      <c r="C178" s="132"/>
      <c r="D178" s="132"/>
      <c r="E178" s="133"/>
      <c r="F178" s="132"/>
      <c r="G178" s="134"/>
      <c r="H178" s="134"/>
      <c r="I178" s="135"/>
      <c r="J178" s="17"/>
      <c r="K178" s="17"/>
      <c r="L178" s="17"/>
      <c r="M178" s="17"/>
      <c r="N178" s="17"/>
      <c r="O178" s="17"/>
      <c r="P178" s="17"/>
      <c r="Q178" s="17"/>
      <c r="R178" s="17"/>
      <c r="S178" s="17"/>
      <c r="T178" s="17"/>
      <c r="U178" s="17"/>
      <c r="V178" s="17"/>
      <c r="W178" s="17"/>
      <c r="X178" s="17"/>
      <c r="Y178" s="17"/>
      <c r="Z178" s="17"/>
      <c r="AA178" s="17"/>
      <c r="AB178" s="17"/>
    </row>
    <row r="179" spans="1:28" ht="15.75" hidden="1" customHeight="1">
      <c r="A179" s="17"/>
      <c r="B179" s="17"/>
      <c r="C179" s="132"/>
      <c r="D179" s="132"/>
      <c r="E179" s="133"/>
      <c r="F179" s="132"/>
      <c r="G179" s="134"/>
      <c r="H179" s="134"/>
      <c r="I179" s="135"/>
      <c r="J179" s="17"/>
      <c r="K179" s="17"/>
      <c r="L179" s="17"/>
      <c r="M179" s="17"/>
      <c r="N179" s="17"/>
      <c r="O179" s="17"/>
      <c r="P179" s="17"/>
      <c r="Q179" s="17"/>
      <c r="R179" s="17"/>
      <c r="S179" s="17"/>
      <c r="T179" s="17"/>
      <c r="U179" s="17"/>
      <c r="V179" s="17"/>
      <c r="W179" s="17"/>
      <c r="X179" s="17"/>
      <c r="Y179" s="17"/>
      <c r="Z179" s="17"/>
      <c r="AA179" s="17"/>
      <c r="AB179" s="17"/>
    </row>
    <row r="180" spans="1:28" ht="15.75" hidden="1" customHeight="1">
      <c r="A180" s="17"/>
      <c r="B180" s="17"/>
      <c r="C180" s="132"/>
      <c r="D180" s="132"/>
      <c r="E180" s="133"/>
      <c r="F180" s="132"/>
      <c r="G180" s="134"/>
      <c r="H180" s="134"/>
      <c r="I180" s="135"/>
      <c r="J180" s="17"/>
      <c r="K180" s="17"/>
      <c r="L180" s="17"/>
      <c r="M180" s="17"/>
      <c r="N180" s="17"/>
      <c r="O180" s="17"/>
      <c r="P180" s="17"/>
      <c r="Q180" s="17"/>
      <c r="R180" s="17"/>
      <c r="S180" s="17"/>
      <c r="T180" s="17"/>
      <c r="U180" s="17"/>
      <c r="V180" s="17"/>
      <c r="W180" s="17"/>
      <c r="X180" s="17"/>
      <c r="Y180" s="17"/>
      <c r="Z180" s="17"/>
      <c r="AA180" s="17"/>
      <c r="AB180" s="17"/>
    </row>
    <row r="181" spans="1:28" ht="15.75" hidden="1" customHeight="1">
      <c r="A181" s="17"/>
      <c r="B181" s="17"/>
      <c r="C181" s="132"/>
      <c r="D181" s="132"/>
      <c r="E181" s="133"/>
      <c r="F181" s="132"/>
      <c r="G181" s="134"/>
      <c r="H181" s="134"/>
      <c r="I181" s="135"/>
      <c r="J181" s="17"/>
      <c r="K181" s="17"/>
      <c r="L181" s="17"/>
      <c r="M181" s="17"/>
      <c r="N181" s="17"/>
      <c r="O181" s="17"/>
      <c r="P181" s="17"/>
      <c r="Q181" s="17"/>
      <c r="R181" s="17"/>
      <c r="S181" s="17"/>
      <c r="T181" s="17"/>
      <c r="U181" s="17"/>
      <c r="V181" s="17"/>
      <c r="W181" s="17"/>
      <c r="X181" s="17"/>
      <c r="Y181" s="17"/>
      <c r="Z181" s="17"/>
      <c r="AA181" s="17"/>
      <c r="AB181" s="17"/>
    </row>
    <row r="182" spans="1:28" ht="15.75" hidden="1" customHeight="1">
      <c r="A182" s="17"/>
      <c r="B182" s="17"/>
      <c r="C182" s="132"/>
      <c r="D182" s="132"/>
      <c r="E182" s="133"/>
      <c r="F182" s="132"/>
      <c r="G182" s="134"/>
      <c r="H182" s="134"/>
      <c r="I182" s="135"/>
      <c r="J182" s="17"/>
      <c r="K182" s="17"/>
      <c r="L182" s="17"/>
      <c r="M182" s="17"/>
      <c r="N182" s="17"/>
      <c r="O182" s="17"/>
      <c r="P182" s="17"/>
      <c r="Q182" s="17"/>
      <c r="R182" s="17"/>
      <c r="S182" s="17"/>
      <c r="T182" s="17"/>
      <c r="U182" s="17"/>
      <c r="V182" s="17"/>
      <c r="W182" s="17"/>
      <c r="X182" s="17"/>
      <c r="Y182" s="17"/>
      <c r="Z182" s="17"/>
      <c r="AA182" s="17"/>
      <c r="AB182" s="17"/>
    </row>
    <row r="183" spans="1:28" ht="15.75" hidden="1" customHeight="1">
      <c r="A183" s="17"/>
      <c r="B183" s="17"/>
      <c r="C183" s="132"/>
      <c r="D183" s="132"/>
      <c r="E183" s="133"/>
      <c r="F183" s="132"/>
      <c r="G183" s="134"/>
      <c r="H183" s="134"/>
      <c r="I183" s="135"/>
      <c r="J183" s="17"/>
      <c r="K183" s="17"/>
      <c r="L183" s="17"/>
      <c r="M183" s="17"/>
      <c r="N183" s="17"/>
      <c r="O183" s="17"/>
      <c r="P183" s="17"/>
      <c r="Q183" s="17"/>
      <c r="R183" s="17"/>
      <c r="S183" s="17"/>
      <c r="T183" s="17"/>
      <c r="U183" s="17"/>
      <c r="V183" s="17"/>
      <c r="W183" s="17"/>
      <c r="X183" s="17"/>
      <c r="Y183" s="17"/>
      <c r="Z183" s="17"/>
      <c r="AA183" s="17"/>
      <c r="AB183" s="17"/>
    </row>
    <row r="184" spans="1:28" ht="15.75" hidden="1" customHeight="1">
      <c r="A184" s="17"/>
      <c r="B184" s="17"/>
      <c r="C184" s="132"/>
      <c r="D184" s="132"/>
      <c r="E184" s="133"/>
      <c r="F184" s="132"/>
      <c r="G184" s="134"/>
      <c r="H184" s="134"/>
      <c r="I184" s="135"/>
      <c r="J184" s="17"/>
      <c r="K184" s="17"/>
      <c r="L184" s="17"/>
      <c r="M184" s="17"/>
      <c r="N184" s="17"/>
      <c r="O184" s="17"/>
      <c r="P184" s="17"/>
      <c r="Q184" s="17"/>
      <c r="R184" s="17"/>
      <c r="S184" s="17"/>
      <c r="T184" s="17"/>
      <c r="U184" s="17"/>
      <c r="V184" s="17"/>
      <c r="W184" s="17"/>
      <c r="X184" s="17"/>
      <c r="Y184" s="17"/>
      <c r="Z184" s="17"/>
      <c r="AA184" s="17"/>
      <c r="AB184" s="17"/>
    </row>
    <row r="185" spans="1:28" ht="15.75" hidden="1" customHeight="1">
      <c r="A185" s="17"/>
      <c r="B185" s="17"/>
      <c r="C185" s="132"/>
      <c r="D185" s="132"/>
      <c r="E185" s="133"/>
      <c r="F185" s="132"/>
      <c r="G185" s="134"/>
      <c r="H185" s="134"/>
      <c r="I185" s="135"/>
      <c r="J185" s="17"/>
      <c r="K185" s="17"/>
      <c r="L185" s="17"/>
      <c r="M185" s="17"/>
      <c r="N185" s="17"/>
      <c r="O185" s="17"/>
      <c r="P185" s="17"/>
      <c r="Q185" s="17"/>
      <c r="R185" s="17"/>
      <c r="S185" s="17"/>
      <c r="T185" s="17"/>
      <c r="U185" s="17"/>
      <c r="V185" s="17"/>
      <c r="W185" s="17"/>
      <c r="X185" s="17"/>
      <c r="Y185" s="17"/>
      <c r="Z185" s="17"/>
      <c r="AA185" s="17"/>
      <c r="AB185" s="17"/>
    </row>
    <row r="186" spans="1:28" ht="15.75" hidden="1" customHeight="1">
      <c r="A186" s="17"/>
      <c r="B186" s="17"/>
      <c r="C186" s="132"/>
      <c r="D186" s="132"/>
      <c r="E186" s="133"/>
      <c r="F186" s="132"/>
      <c r="G186" s="134"/>
      <c r="H186" s="134"/>
      <c r="I186" s="135"/>
      <c r="J186" s="17"/>
      <c r="K186" s="17"/>
      <c r="L186" s="17"/>
      <c r="M186" s="17"/>
      <c r="N186" s="17"/>
      <c r="O186" s="17"/>
      <c r="P186" s="17"/>
      <c r="Q186" s="17"/>
      <c r="R186" s="17"/>
      <c r="S186" s="17"/>
      <c r="T186" s="17"/>
      <c r="U186" s="17"/>
      <c r="V186" s="17"/>
      <c r="W186" s="17"/>
      <c r="X186" s="17"/>
      <c r="Y186" s="17"/>
      <c r="Z186" s="17"/>
      <c r="AA186" s="17"/>
      <c r="AB186" s="17"/>
    </row>
    <row r="187" spans="1:28" ht="15.75" hidden="1" customHeight="1">
      <c r="A187" s="17"/>
      <c r="B187" s="17"/>
      <c r="C187" s="132"/>
      <c r="D187" s="132"/>
      <c r="E187" s="133"/>
      <c r="F187" s="132"/>
      <c r="G187" s="134"/>
      <c r="H187" s="134"/>
      <c r="I187" s="135"/>
      <c r="J187" s="17"/>
      <c r="K187" s="17"/>
      <c r="L187" s="17"/>
      <c r="M187" s="17"/>
      <c r="N187" s="17"/>
      <c r="O187" s="17"/>
      <c r="P187" s="17"/>
      <c r="Q187" s="17"/>
      <c r="R187" s="17"/>
      <c r="S187" s="17"/>
      <c r="T187" s="17"/>
      <c r="U187" s="17"/>
      <c r="V187" s="17"/>
      <c r="W187" s="17"/>
      <c r="X187" s="17"/>
      <c r="Y187" s="17"/>
      <c r="Z187" s="17"/>
      <c r="AA187" s="17"/>
      <c r="AB187" s="17"/>
    </row>
    <row r="188" spans="1:28" ht="15.75" hidden="1" customHeight="1">
      <c r="A188" s="17"/>
      <c r="B188" s="17"/>
      <c r="C188" s="132"/>
      <c r="D188" s="132"/>
      <c r="E188" s="133"/>
      <c r="F188" s="132"/>
      <c r="G188" s="134"/>
      <c r="H188" s="134"/>
      <c r="I188" s="135"/>
      <c r="J188" s="17"/>
      <c r="K188" s="17"/>
      <c r="L188" s="17"/>
      <c r="M188" s="17"/>
      <c r="N188" s="17"/>
      <c r="O188" s="17"/>
      <c r="P188" s="17"/>
      <c r="Q188" s="17"/>
      <c r="R188" s="17"/>
      <c r="S188" s="17"/>
      <c r="T188" s="17"/>
      <c r="U188" s="17"/>
      <c r="V188" s="17"/>
      <c r="W188" s="17"/>
      <c r="X188" s="17"/>
      <c r="Y188" s="17"/>
      <c r="Z188" s="17"/>
      <c r="AA188" s="17"/>
      <c r="AB188" s="17"/>
    </row>
    <row r="189" spans="1:28" ht="15.75" hidden="1" customHeight="1">
      <c r="A189" s="17"/>
      <c r="B189" s="17"/>
      <c r="C189" s="132"/>
      <c r="D189" s="132"/>
      <c r="E189" s="133"/>
      <c r="F189" s="132"/>
      <c r="G189" s="134"/>
      <c r="H189" s="134"/>
      <c r="I189" s="135"/>
      <c r="J189" s="17"/>
      <c r="K189" s="17"/>
      <c r="L189" s="17"/>
      <c r="M189" s="17"/>
      <c r="N189" s="17"/>
      <c r="O189" s="17"/>
      <c r="P189" s="17"/>
      <c r="Q189" s="17"/>
      <c r="R189" s="17"/>
      <c r="S189" s="17"/>
      <c r="T189" s="17"/>
      <c r="U189" s="17"/>
      <c r="V189" s="17"/>
      <c r="W189" s="17"/>
      <c r="X189" s="17"/>
      <c r="Y189" s="17"/>
      <c r="Z189" s="17"/>
      <c r="AA189" s="17"/>
      <c r="AB189" s="17"/>
    </row>
    <row r="190" spans="1:28" ht="15.75" hidden="1" customHeight="1">
      <c r="A190" s="17"/>
      <c r="B190" s="17"/>
      <c r="C190" s="132"/>
      <c r="D190" s="132"/>
      <c r="E190" s="133"/>
      <c r="F190" s="132"/>
      <c r="G190" s="134"/>
      <c r="H190" s="134"/>
      <c r="I190" s="135"/>
      <c r="J190" s="17"/>
      <c r="K190" s="17"/>
      <c r="L190" s="17"/>
      <c r="M190" s="17"/>
      <c r="N190" s="17"/>
      <c r="O190" s="17"/>
      <c r="P190" s="17"/>
      <c r="Q190" s="17"/>
      <c r="R190" s="17"/>
      <c r="S190" s="17"/>
      <c r="T190" s="17"/>
      <c r="U190" s="17"/>
      <c r="V190" s="17"/>
      <c r="W190" s="17"/>
      <c r="X190" s="17"/>
      <c r="Y190" s="17"/>
      <c r="Z190" s="17"/>
      <c r="AA190" s="17"/>
      <c r="AB190" s="17"/>
    </row>
    <row r="191" spans="1:28" ht="15.75" hidden="1" customHeight="1">
      <c r="A191" s="17"/>
      <c r="B191" s="17"/>
      <c r="C191" s="132"/>
      <c r="D191" s="132"/>
      <c r="E191" s="133"/>
      <c r="F191" s="132"/>
      <c r="G191" s="134"/>
      <c r="H191" s="134"/>
      <c r="I191" s="135"/>
      <c r="J191" s="17"/>
      <c r="K191" s="17"/>
      <c r="L191" s="17"/>
      <c r="M191" s="17"/>
      <c r="N191" s="17"/>
      <c r="O191" s="17"/>
      <c r="P191" s="17"/>
      <c r="Q191" s="17"/>
      <c r="R191" s="17"/>
      <c r="S191" s="17"/>
      <c r="T191" s="17"/>
      <c r="U191" s="17"/>
      <c r="V191" s="17"/>
      <c r="W191" s="17"/>
      <c r="X191" s="17"/>
      <c r="Y191" s="17"/>
      <c r="Z191" s="17"/>
      <c r="AA191" s="17"/>
      <c r="AB191" s="17"/>
    </row>
    <row r="192" spans="1:28" ht="15.75" hidden="1" customHeight="1">
      <c r="A192" s="17"/>
      <c r="B192" s="17"/>
      <c r="C192" s="132"/>
      <c r="D192" s="132"/>
      <c r="E192" s="133"/>
      <c r="F192" s="132"/>
      <c r="G192" s="134"/>
      <c r="H192" s="134"/>
      <c r="I192" s="135"/>
      <c r="J192" s="17"/>
      <c r="K192" s="17"/>
      <c r="L192" s="17"/>
      <c r="M192" s="17"/>
      <c r="N192" s="17"/>
      <c r="O192" s="17"/>
      <c r="P192" s="17"/>
      <c r="Q192" s="17"/>
      <c r="R192" s="17"/>
      <c r="S192" s="17"/>
      <c r="T192" s="17"/>
      <c r="U192" s="17"/>
      <c r="V192" s="17"/>
      <c r="W192" s="17"/>
      <c r="X192" s="17"/>
      <c r="Y192" s="17"/>
      <c r="Z192" s="17"/>
      <c r="AA192" s="17"/>
      <c r="AB192" s="17"/>
    </row>
    <row r="193" spans="1:28" ht="15.75" hidden="1" customHeight="1">
      <c r="A193" s="17"/>
      <c r="B193" s="17"/>
      <c r="C193" s="132"/>
      <c r="D193" s="132"/>
      <c r="E193" s="133"/>
      <c r="F193" s="132"/>
      <c r="G193" s="134"/>
      <c r="H193" s="134"/>
      <c r="I193" s="135"/>
      <c r="J193" s="17"/>
      <c r="K193" s="17"/>
      <c r="L193" s="17"/>
      <c r="M193" s="17"/>
      <c r="N193" s="17"/>
      <c r="O193" s="17"/>
      <c r="P193" s="17"/>
      <c r="Q193" s="17"/>
      <c r="R193" s="17"/>
      <c r="S193" s="17"/>
      <c r="T193" s="17"/>
      <c r="U193" s="17"/>
      <c r="V193" s="17"/>
      <c r="W193" s="17"/>
      <c r="X193" s="17"/>
      <c r="Y193" s="17"/>
      <c r="Z193" s="17"/>
      <c r="AA193" s="17"/>
      <c r="AB193" s="17"/>
    </row>
    <row r="194" spans="1:28" ht="15.75" hidden="1" customHeight="1">
      <c r="A194" s="17"/>
      <c r="B194" s="17"/>
      <c r="C194" s="132"/>
      <c r="D194" s="132"/>
      <c r="E194" s="133"/>
      <c r="F194" s="132"/>
      <c r="G194" s="134"/>
      <c r="H194" s="134"/>
      <c r="I194" s="135"/>
      <c r="J194" s="17"/>
      <c r="K194" s="17"/>
      <c r="L194" s="17"/>
      <c r="M194" s="17"/>
      <c r="N194" s="17"/>
      <c r="O194" s="17"/>
      <c r="P194" s="17"/>
      <c r="Q194" s="17"/>
      <c r="R194" s="17"/>
      <c r="S194" s="17"/>
      <c r="T194" s="17"/>
      <c r="U194" s="17"/>
      <c r="V194" s="17"/>
      <c r="W194" s="17"/>
      <c r="X194" s="17"/>
      <c r="Y194" s="17"/>
      <c r="Z194" s="17"/>
      <c r="AA194" s="17"/>
      <c r="AB194" s="17"/>
    </row>
    <row r="195" spans="1:28" ht="15.75" hidden="1" customHeight="1">
      <c r="A195" s="17"/>
      <c r="B195" s="17"/>
      <c r="C195" s="132"/>
      <c r="D195" s="132"/>
      <c r="E195" s="133"/>
      <c r="F195" s="132"/>
      <c r="G195" s="134"/>
      <c r="H195" s="134"/>
      <c r="I195" s="135"/>
      <c r="J195" s="17"/>
      <c r="K195" s="17"/>
      <c r="L195" s="17"/>
      <c r="M195" s="17"/>
      <c r="N195" s="17"/>
      <c r="O195" s="17"/>
      <c r="P195" s="17"/>
      <c r="Q195" s="17"/>
      <c r="R195" s="17"/>
      <c r="S195" s="17"/>
      <c r="T195" s="17"/>
      <c r="U195" s="17"/>
      <c r="V195" s="17"/>
      <c r="W195" s="17"/>
      <c r="X195" s="17"/>
      <c r="Y195" s="17"/>
      <c r="Z195" s="17"/>
      <c r="AA195" s="17"/>
      <c r="AB195" s="17"/>
    </row>
    <row r="196" spans="1:28" ht="15.75" hidden="1" customHeight="1">
      <c r="A196" s="17"/>
      <c r="B196" s="17"/>
      <c r="C196" s="132"/>
      <c r="D196" s="132"/>
      <c r="E196" s="133"/>
      <c r="F196" s="132"/>
      <c r="G196" s="134"/>
      <c r="H196" s="134"/>
      <c r="I196" s="135"/>
      <c r="J196" s="17"/>
      <c r="K196" s="17"/>
      <c r="L196" s="17"/>
      <c r="M196" s="17"/>
      <c r="N196" s="17"/>
      <c r="O196" s="17"/>
      <c r="P196" s="17"/>
      <c r="Q196" s="17"/>
      <c r="R196" s="17"/>
      <c r="S196" s="17"/>
      <c r="T196" s="17"/>
      <c r="U196" s="17"/>
      <c r="V196" s="17"/>
      <c r="W196" s="17"/>
      <c r="X196" s="17"/>
      <c r="Y196" s="17"/>
      <c r="Z196" s="17"/>
      <c r="AA196" s="17"/>
      <c r="AB196" s="17"/>
    </row>
    <row r="197" spans="1:28" ht="15.75" hidden="1" customHeight="1">
      <c r="A197" s="17"/>
      <c r="B197" s="17"/>
      <c r="C197" s="132"/>
      <c r="D197" s="132"/>
      <c r="E197" s="133"/>
      <c r="F197" s="132"/>
      <c r="G197" s="134"/>
      <c r="H197" s="134"/>
      <c r="I197" s="135"/>
      <c r="J197" s="17"/>
      <c r="K197" s="17"/>
      <c r="L197" s="17"/>
      <c r="M197" s="17"/>
      <c r="N197" s="17"/>
      <c r="O197" s="17"/>
      <c r="P197" s="17"/>
      <c r="Q197" s="17"/>
      <c r="R197" s="17"/>
      <c r="S197" s="17"/>
      <c r="T197" s="17"/>
      <c r="U197" s="17"/>
      <c r="V197" s="17"/>
      <c r="W197" s="17"/>
      <c r="X197" s="17"/>
      <c r="Y197" s="17"/>
      <c r="Z197" s="17"/>
      <c r="AA197" s="17"/>
      <c r="AB197" s="17"/>
    </row>
    <row r="198" spans="1:28" ht="15.75" hidden="1" customHeight="1">
      <c r="A198" s="17"/>
      <c r="B198" s="17"/>
      <c r="C198" s="132"/>
      <c r="D198" s="132"/>
      <c r="E198" s="133"/>
      <c r="F198" s="132"/>
      <c r="G198" s="134"/>
      <c r="H198" s="134"/>
      <c r="I198" s="135"/>
      <c r="J198" s="17"/>
      <c r="K198" s="17"/>
      <c r="L198" s="17"/>
      <c r="M198" s="17"/>
      <c r="N198" s="17"/>
      <c r="O198" s="17"/>
      <c r="P198" s="17"/>
      <c r="Q198" s="17"/>
      <c r="R198" s="17"/>
      <c r="S198" s="17"/>
      <c r="T198" s="17"/>
      <c r="U198" s="17"/>
      <c r="V198" s="17"/>
      <c r="W198" s="17"/>
      <c r="X198" s="17"/>
      <c r="Y198" s="17"/>
      <c r="Z198" s="17"/>
      <c r="AA198" s="17"/>
      <c r="AB198" s="17"/>
    </row>
    <row r="199" spans="1:28" ht="15.75" hidden="1" customHeight="1">
      <c r="A199" s="17"/>
      <c r="B199" s="17"/>
      <c r="C199" s="132"/>
      <c r="D199" s="132"/>
      <c r="E199" s="133"/>
      <c r="F199" s="132"/>
      <c r="G199" s="134"/>
      <c r="H199" s="134"/>
      <c r="I199" s="135"/>
      <c r="J199" s="17"/>
      <c r="K199" s="17"/>
      <c r="L199" s="17"/>
      <c r="M199" s="17"/>
      <c r="N199" s="17"/>
      <c r="O199" s="17"/>
      <c r="P199" s="17"/>
      <c r="Q199" s="17"/>
      <c r="R199" s="17"/>
      <c r="S199" s="17"/>
      <c r="T199" s="17"/>
      <c r="U199" s="17"/>
      <c r="V199" s="17"/>
      <c r="W199" s="17"/>
      <c r="X199" s="17"/>
      <c r="Y199" s="17"/>
      <c r="Z199" s="17"/>
      <c r="AA199" s="17"/>
      <c r="AB199" s="17"/>
    </row>
    <row r="200" spans="1:28" ht="15.75" hidden="1" customHeight="1">
      <c r="A200" s="17"/>
      <c r="B200" s="17"/>
      <c r="C200" s="132"/>
      <c r="D200" s="132"/>
      <c r="E200" s="133"/>
      <c r="F200" s="132"/>
      <c r="G200" s="134"/>
      <c r="H200" s="134"/>
      <c r="I200" s="135"/>
      <c r="J200" s="17"/>
      <c r="K200" s="17"/>
      <c r="L200" s="17"/>
      <c r="M200" s="17"/>
      <c r="N200" s="17"/>
      <c r="O200" s="17"/>
      <c r="P200" s="17"/>
      <c r="Q200" s="17"/>
      <c r="R200" s="17"/>
      <c r="S200" s="17"/>
      <c r="T200" s="17"/>
      <c r="U200" s="17"/>
      <c r="V200" s="17"/>
      <c r="W200" s="17"/>
      <c r="X200" s="17"/>
      <c r="Y200" s="17"/>
      <c r="Z200" s="17"/>
      <c r="AA200" s="17"/>
      <c r="AB200" s="17"/>
    </row>
    <row r="201" spans="1:28" ht="15.75" hidden="1" customHeight="1">
      <c r="A201" s="17"/>
      <c r="B201" s="17"/>
      <c r="C201" s="132"/>
      <c r="D201" s="132"/>
      <c r="E201" s="133"/>
      <c r="F201" s="132"/>
      <c r="G201" s="134"/>
      <c r="H201" s="134"/>
      <c r="I201" s="135"/>
      <c r="J201" s="17"/>
      <c r="K201" s="17"/>
      <c r="L201" s="17"/>
      <c r="M201" s="17"/>
      <c r="N201" s="17"/>
      <c r="O201" s="17"/>
      <c r="P201" s="17"/>
      <c r="Q201" s="17"/>
      <c r="R201" s="17"/>
      <c r="S201" s="17"/>
      <c r="T201" s="17"/>
      <c r="U201" s="17"/>
      <c r="V201" s="17"/>
      <c r="W201" s="17"/>
      <c r="X201" s="17"/>
      <c r="Y201" s="17"/>
      <c r="Z201" s="17"/>
      <c r="AA201" s="17"/>
      <c r="AB201" s="17"/>
    </row>
    <row r="202" spans="1:28" ht="15.75" hidden="1" customHeight="1">
      <c r="A202" s="17"/>
      <c r="B202" s="17"/>
      <c r="C202" s="132"/>
      <c r="D202" s="132"/>
      <c r="E202" s="133"/>
      <c r="F202" s="132"/>
      <c r="G202" s="134"/>
      <c r="H202" s="134"/>
      <c r="I202" s="135"/>
      <c r="J202" s="17"/>
      <c r="K202" s="17"/>
      <c r="L202" s="17"/>
      <c r="M202" s="17"/>
      <c r="N202" s="17"/>
      <c r="O202" s="17"/>
      <c r="P202" s="17"/>
      <c r="Q202" s="17"/>
      <c r="R202" s="17"/>
      <c r="S202" s="17"/>
      <c r="T202" s="17"/>
      <c r="U202" s="17"/>
      <c r="V202" s="17"/>
      <c r="W202" s="17"/>
      <c r="X202" s="17"/>
      <c r="Y202" s="17"/>
      <c r="Z202" s="17"/>
      <c r="AA202" s="17"/>
      <c r="AB202" s="17"/>
    </row>
    <row r="203" spans="1:28" ht="15.75" hidden="1" customHeight="1">
      <c r="A203" s="17"/>
      <c r="B203" s="17"/>
      <c r="C203" s="132"/>
      <c r="D203" s="132"/>
      <c r="E203" s="133"/>
      <c r="F203" s="132"/>
      <c r="G203" s="134"/>
      <c r="H203" s="134"/>
      <c r="I203" s="135"/>
      <c r="J203" s="17"/>
      <c r="K203" s="17"/>
      <c r="L203" s="17"/>
      <c r="M203" s="17"/>
      <c r="N203" s="17"/>
      <c r="O203" s="17"/>
      <c r="P203" s="17"/>
      <c r="Q203" s="17"/>
      <c r="R203" s="17"/>
      <c r="S203" s="17"/>
      <c r="T203" s="17"/>
      <c r="U203" s="17"/>
      <c r="V203" s="17"/>
      <c r="W203" s="17"/>
      <c r="X203" s="17"/>
      <c r="Y203" s="17"/>
      <c r="Z203" s="17"/>
      <c r="AA203" s="17"/>
      <c r="AB203" s="17"/>
    </row>
    <row r="204" spans="1:28" ht="15.75" hidden="1" customHeight="1">
      <c r="A204" s="17"/>
      <c r="B204" s="17"/>
      <c r="C204" s="132"/>
      <c r="D204" s="132"/>
      <c r="E204" s="133"/>
      <c r="F204" s="132"/>
      <c r="G204" s="134"/>
      <c r="H204" s="134"/>
      <c r="I204" s="135"/>
      <c r="J204" s="17"/>
      <c r="K204" s="17"/>
      <c r="L204" s="17"/>
      <c r="M204" s="17"/>
      <c r="N204" s="17"/>
      <c r="O204" s="17"/>
      <c r="P204" s="17"/>
      <c r="Q204" s="17"/>
      <c r="R204" s="17"/>
      <c r="S204" s="17"/>
      <c r="T204" s="17"/>
      <c r="U204" s="17"/>
      <c r="V204" s="17"/>
      <c r="W204" s="17"/>
      <c r="X204" s="17"/>
      <c r="Y204" s="17"/>
      <c r="Z204" s="17"/>
      <c r="AA204" s="17"/>
      <c r="AB204" s="17"/>
    </row>
    <row r="205" spans="1:28" ht="15.75" hidden="1" customHeight="1">
      <c r="A205" s="17"/>
      <c r="B205" s="17"/>
      <c r="C205" s="132"/>
      <c r="D205" s="132"/>
      <c r="E205" s="133"/>
      <c r="F205" s="132"/>
      <c r="G205" s="134"/>
      <c r="H205" s="134"/>
      <c r="I205" s="135"/>
      <c r="J205" s="17"/>
      <c r="K205" s="17"/>
      <c r="L205" s="17"/>
      <c r="M205" s="17"/>
      <c r="N205" s="17"/>
      <c r="O205" s="17"/>
      <c r="P205" s="17"/>
      <c r="Q205" s="17"/>
      <c r="R205" s="17"/>
      <c r="S205" s="17"/>
      <c r="T205" s="17"/>
      <c r="U205" s="17"/>
      <c r="V205" s="17"/>
      <c r="W205" s="17"/>
      <c r="X205" s="17"/>
      <c r="Y205" s="17"/>
      <c r="Z205" s="17"/>
      <c r="AA205" s="17"/>
      <c r="AB205" s="17"/>
    </row>
    <row r="206" spans="1:28" ht="15.75" hidden="1" customHeight="1">
      <c r="A206" s="17"/>
      <c r="B206" s="17"/>
      <c r="C206" s="132"/>
      <c r="D206" s="132"/>
      <c r="E206" s="133"/>
      <c r="F206" s="132"/>
      <c r="G206" s="134"/>
      <c r="H206" s="134"/>
      <c r="I206" s="135"/>
      <c r="J206" s="17"/>
      <c r="K206" s="17"/>
      <c r="L206" s="17"/>
      <c r="M206" s="17"/>
      <c r="N206" s="17"/>
      <c r="O206" s="17"/>
      <c r="P206" s="17"/>
      <c r="Q206" s="17"/>
      <c r="R206" s="17"/>
      <c r="S206" s="17"/>
      <c r="T206" s="17"/>
      <c r="U206" s="17"/>
      <c r="V206" s="17"/>
      <c r="W206" s="17"/>
      <c r="X206" s="17"/>
      <c r="Y206" s="17"/>
      <c r="Z206" s="17"/>
      <c r="AA206" s="17"/>
      <c r="AB206" s="17"/>
    </row>
    <row r="207" spans="1:28" ht="15.75" hidden="1" customHeight="1">
      <c r="A207" s="17"/>
      <c r="B207" s="17"/>
      <c r="C207" s="132"/>
      <c r="D207" s="132"/>
      <c r="E207" s="133"/>
      <c r="F207" s="132"/>
      <c r="G207" s="134"/>
      <c r="H207" s="134"/>
      <c r="I207" s="135"/>
      <c r="J207" s="17"/>
      <c r="K207" s="17"/>
      <c r="L207" s="17"/>
      <c r="M207" s="17"/>
      <c r="N207" s="17"/>
      <c r="O207" s="17"/>
      <c r="P207" s="17"/>
      <c r="Q207" s="17"/>
      <c r="R207" s="17"/>
      <c r="S207" s="17"/>
      <c r="T207" s="17"/>
      <c r="U207" s="17"/>
      <c r="V207" s="17"/>
      <c r="W207" s="17"/>
      <c r="X207" s="17"/>
      <c r="Y207" s="17"/>
      <c r="Z207" s="17"/>
      <c r="AA207" s="17"/>
      <c r="AB207" s="17"/>
    </row>
    <row r="208" spans="1:28" ht="15.75" hidden="1" customHeight="1">
      <c r="A208" s="17"/>
      <c r="B208" s="17"/>
      <c r="C208" s="132"/>
      <c r="D208" s="132"/>
      <c r="E208" s="133"/>
      <c r="F208" s="132"/>
      <c r="G208" s="134"/>
      <c r="H208" s="134"/>
      <c r="I208" s="135"/>
      <c r="J208" s="17"/>
      <c r="K208" s="17"/>
      <c r="L208" s="17"/>
      <c r="M208" s="17"/>
      <c r="N208" s="17"/>
      <c r="O208" s="17"/>
      <c r="P208" s="17"/>
      <c r="Q208" s="17"/>
      <c r="R208" s="17"/>
      <c r="S208" s="17"/>
      <c r="T208" s="17"/>
      <c r="U208" s="17"/>
      <c r="V208" s="17"/>
      <c r="W208" s="17"/>
      <c r="X208" s="17"/>
      <c r="Y208" s="17"/>
      <c r="Z208" s="17"/>
      <c r="AA208" s="17"/>
      <c r="AB208" s="17"/>
    </row>
    <row r="209" spans="1:28" ht="15.75" hidden="1" customHeight="1">
      <c r="A209" s="17"/>
      <c r="B209" s="17"/>
      <c r="C209" s="132"/>
      <c r="D209" s="132"/>
      <c r="E209" s="133"/>
      <c r="F209" s="132"/>
      <c r="G209" s="134"/>
      <c r="H209" s="134"/>
      <c r="I209" s="135"/>
      <c r="J209" s="17"/>
      <c r="K209" s="17"/>
      <c r="L209" s="17"/>
      <c r="M209" s="17"/>
      <c r="N209" s="17"/>
      <c r="O209" s="17"/>
      <c r="P209" s="17"/>
      <c r="Q209" s="17"/>
      <c r="R209" s="17"/>
      <c r="S209" s="17"/>
      <c r="T209" s="17"/>
      <c r="U209" s="17"/>
      <c r="V209" s="17"/>
      <c r="W209" s="17"/>
      <c r="X209" s="17"/>
      <c r="Y209" s="17"/>
      <c r="Z209" s="17"/>
      <c r="AA209" s="17"/>
      <c r="AB209" s="17"/>
    </row>
    <row r="210" spans="1:28" ht="15.75" hidden="1" customHeight="1">
      <c r="A210" s="17"/>
      <c r="B210" s="17"/>
      <c r="C210" s="132"/>
      <c r="D210" s="132"/>
      <c r="E210" s="133"/>
      <c r="F210" s="132"/>
      <c r="G210" s="134"/>
      <c r="H210" s="134"/>
      <c r="I210" s="135"/>
      <c r="J210" s="17"/>
      <c r="K210" s="17"/>
      <c r="L210" s="17"/>
      <c r="M210" s="17"/>
      <c r="N210" s="17"/>
      <c r="O210" s="17"/>
      <c r="P210" s="17"/>
      <c r="Q210" s="17"/>
      <c r="R210" s="17"/>
      <c r="S210" s="17"/>
      <c r="T210" s="17"/>
      <c r="U210" s="17"/>
      <c r="V210" s="17"/>
      <c r="W210" s="17"/>
      <c r="X210" s="17"/>
      <c r="Y210" s="17"/>
      <c r="Z210" s="17"/>
      <c r="AA210" s="17"/>
      <c r="AB210" s="17"/>
    </row>
    <row r="211" spans="1:28" ht="15.75" hidden="1" customHeight="1">
      <c r="A211" s="17"/>
      <c r="B211" s="17"/>
      <c r="C211" s="132"/>
      <c r="D211" s="132"/>
      <c r="E211" s="133"/>
      <c r="F211" s="132"/>
      <c r="G211" s="134"/>
      <c r="H211" s="134"/>
      <c r="I211" s="135"/>
      <c r="J211" s="17"/>
      <c r="K211" s="17"/>
      <c r="L211" s="17"/>
      <c r="M211" s="17"/>
      <c r="N211" s="17"/>
      <c r="O211" s="17"/>
      <c r="P211" s="17"/>
      <c r="Q211" s="17"/>
      <c r="R211" s="17"/>
      <c r="S211" s="17"/>
      <c r="T211" s="17"/>
      <c r="U211" s="17"/>
      <c r="V211" s="17"/>
      <c r="W211" s="17"/>
      <c r="X211" s="17"/>
      <c r="Y211" s="17"/>
      <c r="Z211" s="17"/>
      <c r="AA211" s="17"/>
      <c r="AB211" s="17"/>
    </row>
    <row r="212" spans="1:28" ht="15.75" hidden="1" customHeight="1">
      <c r="A212" s="17"/>
      <c r="B212" s="17"/>
      <c r="C212" s="132"/>
      <c r="D212" s="132"/>
      <c r="E212" s="133"/>
      <c r="F212" s="132"/>
      <c r="G212" s="134"/>
      <c r="H212" s="134"/>
      <c r="I212" s="135"/>
      <c r="J212" s="17"/>
      <c r="K212" s="17"/>
      <c r="L212" s="17"/>
      <c r="M212" s="17"/>
      <c r="N212" s="17"/>
      <c r="O212" s="17"/>
      <c r="P212" s="17"/>
      <c r="Q212" s="17"/>
      <c r="R212" s="17"/>
      <c r="S212" s="17"/>
      <c r="T212" s="17"/>
      <c r="U212" s="17"/>
      <c r="V212" s="17"/>
      <c r="W212" s="17"/>
      <c r="X212" s="17"/>
      <c r="Y212" s="17"/>
      <c r="Z212" s="17"/>
      <c r="AA212" s="17"/>
      <c r="AB212" s="17"/>
    </row>
    <row r="213" spans="1:28" ht="15.75" hidden="1" customHeight="1">
      <c r="A213" s="17"/>
      <c r="B213" s="17"/>
      <c r="C213" s="132"/>
      <c r="D213" s="132"/>
      <c r="E213" s="133"/>
      <c r="F213" s="132"/>
      <c r="G213" s="134"/>
      <c r="H213" s="134"/>
      <c r="I213" s="135"/>
      <c r="J213" s="17"/>
      <c r="K213" s="17"/>
      <c r="L213" s="17"/>
      <c r="M213" s="17"/>
      <c r="N213" s="17"/>
      <c r="O213" s="17"/>
      <c r="P213" s="17"/>
      <c r="Q213" s="17"/>
      <c r="R213" s="17"/>
      <c r="S213" s="17"/>
      <c r="T213" s="17"/>
      <c r="U213" s="17"/>
      <c r="V213" s="17"/>
      <c r="W213" s="17"/>
      <c r="X213" s="17"/>
      <c r="Y213" s="17"/>
      <c r="Z213" s="17"/>
      <c r="AA213" s="17"/>
      <c r="AB213" s="17"/>
    </row>
    <row r="214" spans="1:28" ht="15.75" hidden="1" customHeight="1">
      <c r="A214" s="17"/>
      <c r="B214" s="17"/>
      <c r="C214" s="132"/>
      <c r="D214" s="132"/>
      <c r="E214" s="133"/>
      <c r="F214" s="132"/>
      <c r="G214" s="134"/>
      <c r="H214" s="134"/>
      <c r="I214" s="135"/>
      <c r="J214" s="17"/>
      <c r="K214" s="17"/>
      <c r="L214" s="17"/>
      <c r="M214" s="17"/>
      <c r="N214" s="17"/>
      <c r="O214" s="17"/>
      <c r="P214" s="17"/>
      <c r="Q214" s="17"/>
      <c r="R214" s="17"/>
      <c r="S214" s="17"/>
      <c r="T214" s="17"/>
      <c r="U214" s="17"/>
      <c r="V214" s="17"/>
      <c r="W214" s="17"/>
      <c r="X214" s="17"/>
      <c r="Y214" s="17"/>
      <c r="Z214" s="17"/>
      <c r="AA214" s="17"/>
      <c r="AB214" s="17"/>
    </row>
    <row r="215" spans="1:28" ht="15.75" hidden="1" customHeight="1">
      <c r="A215" s="17"/>
      <c r="B215" s="17"/>
      <c r="C215" s="132"/>
      <c r="D215" s="132"/>
      <c r="E215" s="133"/>
      <c r="F215" s="132"/>
      <c r="G215" s="134"/>
      <c r="H215" s="134"/>
      <c r="I215" s="135"/>
      <c r="J215" s="17"/>
      <c r="K215" s="17"/>
      <c r="L215" s="17"/>
      <c r="M215" s="17"/>
      <c r="N215" s="17"/>
      <c r="O215" s="17"/>
      <c r="P215" s="17"/>
      <c r="Q215" s="17"/>
      <c r="R215" s="17"/>
      <c r="S215" s="17"/>
      <c r="T215" s="17"/>
      <c r="U215" s="17"/>
      <c r="V215" s="17"/>
      <c r="W215" s="17"/>
      <c r="X215" s="17"/>
      <c r="Y215" s="17"/>
      <c r="Z215" s="17"/>
      <c r="AA215" s="17"/>
      <c r="AB215" s="17"/>
    </row>
    <row r="216" spans="1:28" ht="15.75" hidden="1" customHeight="1">
      <c r="A216" s="17"/>
      <c r="B216" s="17"/>
      <c r="C216" s="132"/>
      <c r="D216" s="132"/>
      <c r="E216" s="133"/>
      <c r="F216" s="132"/>
      <c r="G216" s="134"/>
      <c r="H216" s="134"/>
      <c r="I216" s="135"/>
      <c r="J216" s="17"/>
      <c r="K216" s="17"/>
      <c r="L216" s="17"/>
      <c r="M216" s="17"/>
      <c r="N216" s="17"/>
      <c r="O216" s="17"/>
      <c r="P216" s="17"/>
      <c r="Q216" s="17"/>
      <c r="R216" s="17"/>
      <c r="S216" s="17"/>
      <c r="T216" s="17"/>
      <c r="U216" s="17"/>
      <c r="V216" s="17"/>
      <c r="W216" s="17"/>
      <c r="X216" s="17"/>
      <c r="Y216" s="17"/>
      <c r="Z216" s="17"/>
      <c r="AA216" s="17"/>
      <c r="AB216" s="17"/>
    </row>
    <row r="217" spans="1:28" ht="15.75" hidden="1" customHeight="1">
      <c r="A217" s="17"/>
      <c r="B217" s="17"/>
      <c r="C217" s="132"/>
      <c r="D217" s="132"/>
      <c r="E217" s="133"/>
      <c r="F217" s="132"/>
      <c r="G217" s="134"/>
      <c r="H217" s="134"/>
      <c r="I217" s="135"/>
      <c r="J217" s="17"/>
      <c r="K217" s="17"/>
      <c r="L217" s="17"/>
      <c r="M217" s="17"/>
      <c r="N217" s="17"/>
      <c r="O217" s="17"/>
      <c r="P217" s="17"/>
      <c r="Q217" s="17"/>
      <c r="R217" s="17"/>
      <c r="S217" s="17"/>
      <c r="T217" s="17"/>
      <c r="U217" s="17"/>
      <c r="V217" s="17"/>
      <c r="W217" s="17"/>
      <c r="X217" s="17"/>
      <c r="Y217" s="17"/>
      <c r="Z217" s="17"/>
      <c r="AA217" s="17"/>
      <c r="AB217" s="17"/>
    </row>
    <row r="218" spans="1:28" ht="15.75" hidden="1" customHeight="1">
      <c r="A218" s="17"/>
      <c r="B218" s="17"/>
      <c r="C218" s="132"/>
      <c r="D218" s="132"/>
      <c r="E218" s="133"/>
      <c r="F218" s="132"/>
      <c r="G218" s="134"/>
      <c r="H218" s="134"/>
      <c r="I218" s="135"/>
      <c r="J218" s="17"/>
      <c r="K218" s="17"/>
      <c r="L218" s="17"/>
      <c r="M218" s="17"/>
      <c r="N218" s="17"/>
      <c r="O218" s="17"/>
      <c r="P218" s="17"/>
      <c r="Q218" s="17"/>
      <c r="R218" s="17"/>
      <c r="S218" s="17"/>
      <c r="T218" s="17"/>
      <c r="U218" s="17"/>
      <c r="V218" s="17"/>
      <c r="W218" s="17"/>
      <c r="X218" s="17"/>
      <c r="Y218" s="17"/>
      <c r="Z218" s="17"/>
      <c r="AA218" s="17"/>
      <c r="AB218" s="17"/>
    </row>
    <row r="219" spans="1:28" ht="15.75" hidden="1" customHeight="1">
      <c r="A219" s="17"/>
      <c r="B219" s="17"/>
      <c r="C219" s="132"/>
      <c r="D219" s="132"/>
      <c r="E219" s="133"/>
      <c r="F219" s="132"/>
      <c r="G219" s="134"/>
      <c r="H219" s="134"/>
      <c r="I219" s="135"/>
      <c r="J219" s="17"/>
      <c r="K219" s="17"/>
      <c r="L219" s="17"/>
      <c r="M219" s="17"/>
      <c r="N219" s="17"/>
      <c r="O219" s="17"/>
      <c r="P219" s="17"/>
      <c r="Q219" s="17"/>
      <c r="R219" s="17"/>
      <c r="S219" s="17"/>
      <c r="T219" s="17"/>
      <c r="U219" s="17"/>
      <c r="V219" s="17"/>
      <c r="W219" s="17"/>
      <c r="X219" s="17"/>
      <c r="Y219" s="17"/>
      <c r="Z219" s="17"/>
      <c r="AA219" s="17"/>
      <c r="AB219" s="17"/>
    </row>
    <row r="220" spans="1:28" ht="15.75" hidden="1" customHeight="1">
      <c r="A220" s="17"/>
      <c r="B220" s="17"/>
      <c r="C220" s="132"/>
      <c r="D220" s="132"/>
      <c r="E220" s="133"/>
      <c r="F220" s="132"/>
      <c r="G220" s="134"/>
      <c r="H220" s="134"/>
      <c r="I220" s="135"/>
      <c r="J220" s="17"/>
      <c r="K220" s="17"/>
      <c r="L220" s="17"/>
      <c r="M220" s="17"/>
      <c r="N220" s="17"/>
      <c r="O220" s="17"/>
      <c r="P220" s="17"/>
      <c r="Q220" s="17"/>
      <c r="R220" s="17"/>
      <c r="S220" s="17"/>
      <c r="T220" s="17"/>
      <c r="U220" s="17"/>
      <c r="V220" s="17"/>
      <c r="W220" s="17"/>
      <c r="X220" s="17"/>
      <c r="Y220" s="17"/>
      <c r="Z220" s="17"/>
      <c r="AA220" s="17"/>
      <c r="AB220" s="17"/>
    </row>
    <row r="221" spans="1:28" ht="15.75" hidden="1" customHeight="1">
      <c r="A221" s="17"/>
      <c r="B221" s="17"/>
      <c r="C221" s="132"/>
      <c r="D221" s="132"/>
      <c r="E221" s="133"/>
      <c r="F221" s="132"/>
      <c r="G221" s="134"/>
      <c r="H221" s="134"/>
      <c r="I221" s="135"/>
      <c r="J221" s="17"/>
      <c r="K221" s="17"/>
      <c r="L221" s="17"/>
      <c r="M221" s="17"/>
      <c r="N221" s="17"/>
      <c r="O221" s="17"/>
      <c r="P221" s="17"/>
      <c r="Q221" s="17"/>
      <c r="R221" s="17"/>
      <c r="S221" s="17"/>
      <c r="T221" s="17"/>
      <c r="U221" s="17"/>
      <c r="V221" s="17"/>
      <c r="W221" s="17"/>
      <c r="X221" s="17"/>
      <c r="Y221" s="17"/>
      <c r="Z221" s="17"/>
      <c r="AA221" s="17"/>
      <c r="AB221" s="17"/>
    </row>
    <row r="222" spans="1:28" ht="15.75" hidden="1" customHeight="1">
      <c r="A222" s="17"/>
      <c r="B222" s="17"/>
      <c r="C222" s="132"/>
      <c r="D222" s="132"/>
      <c r="E222" s="133"/>
      <c r="F222" s="132"/>
      <c r="G222" s="134"/>
      <c r="H222" s="134"/>
      <c r="I222" s="135"/>
      <c r="J222" s="17"/>
      <c r="K222" s="17"/>
      <c r="L222" s="17"/>
      <c r="M222" s="17"/>
      <c r="N222" s="17"/>
      <c r="O222" s="17"/>
      <c r="P222" s="17"/>
      <c r="Q222" s="17"/>
      <c r="R222" s="17"/>
      <c r="S222" s="17"/>
      <c r="T222" s="17"/>
      <c r="U222" s="17"/>
      <c r="V222" s="17"/>
      <c r="W222" s="17"/>
      <c r="X222" s="17"/>
      <c r="Y222" s="17"/>
      <c r="Z222" s="17"/>
      <c r="AA222" s="17"/>
      <c r="AB222" s="17"/>
    </row>
    <row r="223" spans="1:28" ht="15.75" hidden="1" customHeight="1">
      <c r="A223" s="17"/>
      <c r="B223" s="17"/>
      <c r="C223" s="132"/>
      <c r="D223" s="132"/>
      <c r="E223" s="133"/>
      <c r="F223" s="132"/>
      <c r="G223" s="134"/>
      <c r="H223" s="134"/>
      <c r="I223" s="135"/>
      <c r="J223" s="17"/>
      <c r="K223" s="17"/>
      <c r="L223" s="17"/>
      <c r="M223" s="17"/>
      <c r="N223" s="17"/>
      <c r="O223" s="17"/>
      <c r="P223" s="17"/>
      <c r="Q223" s="17"/>
      <c r="R223" s="17"/>
      <c r="S223" s="17"/>
      <c r="T223" s="17"/>
      <c r="U223" s="17"/>
      <c r="V223" s="17"/>
      <c r="W223" s="17"/>
      <c r="X223" s="17"/>
      <c r="Y223" s="17"/>
      <c r="Z223" s="17"/>
      <c r="AA223" s="17"/>
      <c r="AB223" s="17"/>
    </row>
    <row r="224" spans="1:28" ht="15.75" hidden="1" customHeight="1">
      <c r="A224" s="17"/>
      <c r="B224" s="17"/>
      <c r="C224" s="132"/>
      <c r="D224" s="132"/>
      <c r="E224" s="133"/>
      <c r="F224" s="132"/>
      <c r="G224" s="134"/>
      <c r="H224" s="134"/>
      <c r="I224" s="135"/>
      <c r="J224" s="17"/>
      <c r="K224" s="17"/>
      <c r="L224" s="17"/>
      <c r="M224" s="17"/>
      <c r="N224" s="17"/>
      <c r="O224" s="17"/>
      <c r="P224" s="17"/>
      <c r="Q224" s="17"/>
      <c r="R224" s="17"/>
      <c r="S224" s="17"/>
      <c r="T224" s="17"/>
      <c r="U224" s="17"/>
      <c r="V224" s="17"/>
      <c r="W224" s="17"/>
      <c r="X224" s="17"/>
      <c r="Y224" s="17"/>
      <c r="Z224" s="17"/>
      <c r="AA224" s="17"/>
      <c r="AB224" s="17"/>
    </row>
    <row r="225" spans="1:28" ht="15.75" hidden="1" customHeight="1">
      <c r="A225" s="17"/>
      <c r="B225" s="17"/>
      <c r="C225" s="132"/>
      <c r="D225" s="132"/>
      <c r="E225" s="133"/>
      <c r="F225" s="132"/>
      <c r="G225" s="134"/>
      <c r="H225" s="134"/>
      <c r="I225" s="135"/>
      <c r="J225" s="17"/>
      <c r="K225" s="17"/>
      <c r="L225" s="17"/>
      <c r="M225" s="17"/>
      <c r="N225" s="17"/>
      <c r="O225" s="17"/>
      <c r="P225" s="17"/>
      <c r="Q225" s="17"/>
      <c r="R225" s="17"/>
      <c r="S225" s="17"/>
      <c r="T225" s="17"/>
      <c r="U225" s="17"/>
      <c r="V225" s="17"/>
      <c r="W225" s="17"/>
      <c r="X225" s="17"/>
      <c r="Y225" s="17"/>
      <c r="Z225" s="17"/>
      <c r="AA225" s="17"/>
      <c r="AB225" s="17"/>
    </row>
    <row r="226" spans="1:28" ht="15.75" hidden="1" customHeight="1">
      <c r="A226" s="17"/>
      <c r="B226" s="17"/>
      <c r="C226" s="132"/>
      <c r="D226" s="132"/>
      <c r="E226" s="133"/>
      <c r="F226" s="132"/>
      <c r="G226" s="134"/>
      <c r="H226" s="134"/>
      <c r="I226" s="135"/>
      <c r="J226" s="17"/>
      <c r="K226" s="17"/>
      <c r="L226" s="17"/>
      <c r="M226" s="17"/>
      <c r="N226" s="17"/>
      <c r="O226" s="17"/>
      <c r="P226" s="17"/>
      <c r="Q226" s="17"/>
      <c r="R226" s="17"/>
      <c r="S226" s="17"/>
      <c r="T226" s="17"/>
      <c r="U226" s="17"/>
      <c r="V226" s="17"/>
      <c r="W226" s="17"/>
      <c r="X226" s="17"/>
      <c r="Y226" s="17"/>
      <c r="Z226" s="17"/>
      <c r="AA226" s="17"/>
      <c r="AB226" s="17"/>
    </row>
    <row r="227" spans="1:28" ht="15.75" hidden="1" customHeight="1">
      <c r="A227" s="17"/>
      <c r="B227" s="17"/>
      <c r="C227" s="132"/>
      <c r="D227" s="132"/>
      <c r="E227" s="133"/>
      <c r="F227" s="132"/>
      <c r="G227" s="134"/>
      <c r="H227" s="134"/>
      <c r="I227" s="135"/>
      <c r="J227" s="17"/>
      <c r="K227" s="17"/>
      <c r="L227" s="17"/>
      <c r="M227" s="17"/>
      <c r="N227" s="17"/>
      <c r="O227" s="17"/>
      <c r="P227" s="17"/>
      <c r="Q227" s="17"/>
      <c r="R227" s="17"/>
      <c r="S227" s="17"/>
      <c r="T227" s="17"/>
      <c r="U227" s="17"/>
      <c r="V227" s="17"/>
      <c r="W227" s="17"/>
      <c r="X227" s="17"/>
      <c r="Y227" s="17"/>
      <c r="Z227" s="17"/>
      <c r="AA227" s="17"/>
      <c r="AB227" s="17"/>
    </row>
    <row r="228" spans="1:28" ht="15.75" hidden="1" customHeight="1">
      <c r="A228" s="17"/>
      <c r="B228" s="17"/>
      <c r="C228" s="132"/>
      <c r="D228" s="132"/>
      <c r="E228" s="133"/>
      <c r="F228" s="132"/>
      <c r="G228" s="134"/>
      <c r="H228" s="134"/>
      <c r="I228" s="135"/>
      <c r="J228" s="17"/>
      <c r="K228" s="17"/>
      <c r="L228" s="17"/>
      <c r="M228" s="17"/>
      <c r="N228" s="17"/>
      <c r="O228" s="17"/>
      <c r="P228" s="17"/>
      <c r="Q228" s="17"/>
      <c r="R228" s="17"/>
      <c r="S228" s="17"/>
      <c r="T228" s="17"/>
      <c r="U228" s="17"/>
      <c r="V228" s="17"/>
      <c r="W228" s="17"/>
      <c r="X228" s="17"/>
      <c r="Y228" s="17"/>
      <c r="Z228" s="17"/>
      <c r="AA228" s="17"/>
      <c r="AB228" s="17"/>
    </row>
    <row r="229" spans="1:28" ht="15.75" hidden="1" customHeight="1">
      <c r="A229" s="17"/>
      <c r="B229" s="17"/>
      <c r="C229" s="132"/>
      <c r="D229" s="132"/>
      <c r="E229" s="133"/>
      <c r="F229" s="132"/>
      <c r="G229" s="134"/>
      <c r="H229" s="134"/>
      <c r="I229" s="135"/>
      <c r="J229" s="17"/>
      <c r="K229" s="17"/>
      <c r="L229" s="17"/>
      <c r="M229" s="17"/>
      <c r="N229" s="17"/>
      <c r="O229" s="17"/>
      <c r="P229" s="17"/>
      <c r="Q229" s="17"/>
      <c r="R229" s="17"/>
      <c r="S229" s="17"/>
      <c r="T229" s="17"/>
      <c r="U229" s="17"/>
      <c r="V229" s="17"/>
      <c r="W229" s="17"/>
      <c r="X229" s="17"/>
      <c r="Y229" s="17"/>
      <c r="Z229" s="17"/>
      <c r="AA229" s="17"/>
      <c r="AB229" s="17"/>
    </row>
    <row r="230" spans="1:28" ht="15.75" hidden="1" customHeight="1">
      <c r="A230" s="17"/>
      <c r="B230" s="17"/>
      <c r="C230" s="132"/>
      <c r="D230" s="132"/>
      <c r="E230" s="133"/>
      <c r="F230" s="132"/>
      <c r="G230" s="134"/>
      <c r="H230" s="134"/>
      <c r="I230" s="135"/>
      <c r="J230" s="17"/>
      <c r="K230" s="17"/>
      <c r="L230" s="17"/>
      <c r="M230" s="17"/>
      <c r="N230" s="17"/>
      <c r="O230" s="17"/>
      <c r="P230" s="17"/>
      <c r="Q230" s="17"/>
      <c r="R230" s="17"/>
      <c r="S230" s="17"/>
      <c r="T230" s="17"/>
      <c r="U230" s="17"/>
      <c r="V230" s="17"/>
      <c r="W230" s="17"/>
      <c r="X230" s="17"/>
      <c r="Y230" s="17"/>
      <c r="Z230" s="17"/>
      <c r="AA230" s="17"/>
      <c r="AB230" s="17"/>
    </row>
    <row r="231" spans="1:28" ht="15.75" hidden="1" customHeight="1">
      <c r="A231" s="17"/>
      <c r="B231" s="17"/>
      <c r="C231" s="132"/>
      <c r="D231" s="132"/>
      <c r="E231" s="133"/>
      <c r="F231" s="132"/>
      <c r="G231" s="134"/>
      <c r="H231" s="134"/>
      <c r="I231" s="135"/>
      <c r="J231" s="17"/>
      <c r="K231" s="17"/>
      <c r="L231" s="17"/>
      <c r="M231" s="17"/>
      <c r="N231" s="17"/>
      <c r="O231" s="17"/>
      <c r="P231" s="17"/>
      <c r="Q231" s="17"/>
      <c r="R231" s="17"/>
      <c r="S231" s="17"/>
      <c r="T231" s="17"/>
      <c r="U231" s="17"/>
      <c r="V231" s="17"/>
      <c r="W231" s="17"/>
      <c r="X231" s="17"/>
      <c r="Y231" s="17"/>
      <c r="Z231" s="17"/>
      <c r="AA231" s="17"/>
      <c r="AB231" s="17"/>
    </row>
    <row r="232" spans="1:28" ht="15.75" hidden="1" customHeight="1">
      <c r="A232" s="17"/>
      <c r="B232" s="17"/>
      <c r="C232" s="132"/>
      <c r="D232" s="132"/>
      <c r="E232" s="133"/>
      <c r="F232" s="132"/>
      <c r="G232" s="134"/>
      <c r="H232" s="134"/>
      <c r="I232" s="135"/>
      <c r="J232" s="17"/>
      <c r="K232" s="17"/>
      <c r="L232" s="17"/>
      <c r="M232" s="17"/>
      <c r="N232" s="17"/>
      <c r="O232" s="17"/>
      <c r="P232" s="17"/>
      <c r="Q232" s="17"/>
      <c r="R232" s="17"/>
      <c r="S232" s="17"/>
      <c r="T232" s="17"/>
      <c r="U232" s="17"/>
      <c r="V232" s="17"/>
      <c r="W232" s="17"/>
      <c r="X232" s="17"/>
      <c r="Y232" s="17"/>
      <c r="Z232" s="17"/>
      <c r="AA232" s="17"/>
      <c r="AB232" s="17"/>
    </row>
    <row r="233" spans="1:28" ht="15.75" hidden="1" customHeight="1">
      <c r="A233" s="17"/>
      <c r="B233" s="17"/>
      <c r="C233" s="132"/>
      <c r="D233" s="132"/>
      <c r="E233" s="133"/>
      <c r="F233" s="132"/>
      <c r="G233" s="134"/>
      <c r="H233" s="134"/>
      <c r="I233" s="135"/>
      <c r="J233" s="17"/>
      <c r="K233" s="17"/>
      <c r="L233" s="17"/>
      <c r="M233" s="17"/>
      <c r="N233" s="17"/>
      <c r="O233" s="17"/>
      <c r="P233" s="17"/>
      <c r="Q233" s="17"/>
      <c r="R233" s="17"/>
      <c r="S233" s="17"/>
      <c r="T233" s="17"/>
      <c r="U233" s="17"/>
      <c r="V233" s="17"/>
      <c r="W233" s="17"/>
      <c r="X233" s="17"/>
      <c r="Y233" s="17"/>
      <c r="Z233" s="17"/>
      <c r="AA233" s="17"/>
      <c r="AB233" s="17"/>
    </row>
    <row r="234" spans="1:28" ht="15.75" hidden="1" customHeight="1">
      <c r="A234" s="17"/>
      <c r="B234" s="17"/>
      <c r="C234" s="132"/>
      <c r="D234" s="132"/>
      <c r="E234" s="133"/>
      <c r="F234" s="132"/>
      <c r="G234" s="134"/>
      <c r="H234" s="134"/>
      <c r="I234" s="135"/>
      <c r="J234" s="17"/>
      <c r="K234" s="17"/>
      <c r="L234" s="17"/>
      <c r="M234" s="17"/>
      <c r="N234" s="17"/>
      <c r="O234" s="17"/>
      <c r="P234" s="17"/>
      <c r="Q234" s="17"/>
      <c r="R234" s="17"/>
      <c r="S234" s="17"/>
      <c r="T234" s="17"/>
      <c r="U234" s="17"/>
      <c r="V234" s="17"/>
      <c r="W234" s="17"/>
      <c r="X234" s="17"/>
      <c r="Y234" s="17"/>
      <c r="Z234" s="17"/>
      <c r="AA234" s="17"/>
      <c r="AB234" s="17"/>
    </row>
    <row r="235" spans="1:28" ht="15.75" hidden="1" customHeight="1">
      <c r="A235" s="17"/>
      <c r="B235" s="17"/>
      <c r="C235" s="132"/>
      <c r="D235" s="132"/>
      <c r="E235" s="133"/>
      <c r="F235" s="132"/>
      <c r="G235" s="134"/>
      <c r="H235" s="134"/>
      <c r="I235" s="135"/>
      <c r="J235" s="17"/>
      <c r="K235" s="17"/>
      <c r="L235" s="17"/>
      <c r="M235" s="17"/>
      <c r="N235" s="17"/>
      <c r="O235" s="17"/>
      <c r="P235" s="17"/>
      <c r="Q235" s="17"/>
      <c r="R235" s="17"/>
      <c r="S235" s="17"/>
      <c r="T235" s="17"/>
      <c r="U235" s="17"/>
      <c r="V235" s="17"/>
      <c r="W235" s="17"/>
      <c r="X235" s="17"/>
      <c r="Y235" s="17"/>
      <c r="Z235" s="17"/>
      <c r="AA235" s="17"/>
      <c r="AB235" s="17"/>
    </row>
    <row r="236" spans="1:28" ht="15.75" hidden="1" customHeight="1">
      <c r="A236" s="17"/>
      <c r="B236" s="17"/>
      <c r="C236" s="132"/>
      <c r="D236" s="132"/>
      <c r="E236" s="133"/>
      <c r="F236" s="132"/>
      <c r="G236" s="134"/>
      <c r="H236" s="134"/>
      <c r="I236" s="135"/>
      <c r="J236" s="17"/>
      <c r="K236" s="17"/>
      <c r="L236" s="17"/>
      <c r="M236" s="17"/>
      <c r="N236" s="17"/>
      <c r="O236" s="17"/>
      <c r="P236" s="17"/>
      <c r="Q236" s="17"/>
      <c r="R236" s="17"/>
      <c r="S236" s="17"/>
      <c r="T236" s="17"/>
      <c r="U236" s="17"/>
      <c r="V236" s="17"/>
      <c r="W236" s="17"/>
      <c r="X236" s="17"/>
      <c r="Y236" s="17"/>
      <c r="Z236" s="17"/>
      <c r="AA236" s="17"/>
      <c r="AB236" s="17"/>
    </row>
    <row r="237" spans="1:28" ht="15.75" hidden="1" customHeight="1">
      <c r="A237" s="17"/>
      <c r="B237" s="17"/>
      <c r="C237" s="132"/>
      <c r="D237" s="132"/>
      <c r="E237" s="133"/>
      <c r="F237" s="132"/>
      <c r="G237" s="134"/>
      <c r="H237" s="134"/>
      <c r="I237" s="135"/>
      <c r="J237" s="17"/>
      <c r="K237" s="17"/>
      <c r="L237" s="17"/>
      <c r="M237" s="17"/>
      <c r="N237" s="17"/>
      <c r="O237" s="17"/>
      <c r="P237" s="17"/>
      <c r="Q237" s="17"/>
      <c r="R237" s="17"/>
      <c r="S237" s="17"/>
      <c r="T237" s="17"/>
      <c r="U237" s="17"/>
      <c r="V237" s="17"/>
      <c r="W237" s="17"/>
      <c r="X237" s="17"/>
      <c r="Y237" s="17"/>
      <c r="Z237" s="17"/>
      <c r="AA237" s="17"/>
      <c r="AB237" s="17"/>
    </row>
    <row r="238" spans="1:28" ht="15.75" hidden="1" customHeight="1">
      <c r="A238" s="17"/>
      <c r="B238" s="17"/>
      <c r="C238" s="132"/>
      <c r="D238" s="132"/>
      <c r="E238" s="133"/>
      <c r="F238" s="132"/>
      <c r="G238" s="134"/>
      <c r="H238" s="134"/>
      <c r="I238" s="135"/>
      <c r="J238" s="17"/>
      <c r="K238" s="17"/>
      <c r="L238" s="17"/>
      <c r="M238" s="17"/>
      <c r="N238" s="17"/>
      <c r="O238" s="17"/>
      <c r="P238" s="17"/>
      <c r="Q238" s="17"/>
      <c r="R238" s="17"/>
      <c r="S238" s="17"/>
      <c r="T238" s="17"/>
      <c r="U238" s="17"/>
      <c r="V238" s="17"/>
      <c r="W238" s="17"/>
      <c r="X238" s="17"/>
      <c r="Y238" s="17"/>
      <c r="Z238" s="17"/>
      <c r="AA238" s="17"/>
      <c r="AB238" s="17"/>
    </row>
    <row r="239" spans="1:28" ht="15.75" hidden="1" customHeight="1">
      <c r="A239" s="17"/>
      <c r="B239" s="17"/>
      <c r="C239" s="132"/>
      <c r="D239" s="132"/>
      <c r="E239" s="133"/>
      <c r="F239" s="132"/>
      <c r="G239" s="134"/>
      <c r="H239" s="134"/>
      <c r="I239" s="135"/>
      <c r="J239" s="17"/>
      <c r="K239" s="17"/>
      <c r="L239" s="17"/>
      <c r="M239" s="17"/>
      <c r="N239" s="17"/>
      <c r="O239" s="17"/>
      <c r="P239" s="17"/>
      <c r="Q239" s="17"/>
      <c r="R239" s="17"/>
      <c r="S239" s="17"/>
      <c r="T239" s="17"/>
      <c r="U239" s="17"/>
      <c r="V239" s="17"/>
      <c r="W239" s="17"/>
      <c r="X239" s="17"/>
      <c r="Y239" s="17"/>
      <c r="Z239" s="17"/>
      <c r="AA239" s="17"/>
      <c r="AB239" s="17"/>
    </row>
    <row r="240" spans="1:28" ht="15.75" hidden="1" customHeight="1">
      <c r="A240" s="17"/>
      <c r="B240" s="17"/>
      <c r="C240" s="132"/>
      <c r="D240" s="132"/>
      <c r="E240" s="133"/>
      <c r="F240" s="132"/>
      <c r="G240" s="134"/>
      <c r="H240" s="134"/>
      <c r="I240" s="135"/>
      <c r="J240" s="17"/>
      <c r="K240" s="17"/>
      <c r="L240" s="17"/>
      <c r="M240" s="17"/>
      <c r="N240" s="17"/>
      <c r="O240" s="17"/>
      <c r="P240" s="17"/>
      <c r="Q240" s="17"/>
      <c r="R240" s="17"/>
      <c r="S240" s="17"/>
      <c r="T240" s="17"/>
      <c r="U240" s="17"/>
      <c r="V240" s="17"/>
      <c r="W240" s="17"/>
      <c r="X240" s="17"/>
      <c r="Y240" s="17"/>
      <c r="Z240" s="17"/>
      <c r="AA240" s="17"/>
      <c r="AB240" s="17"/>
    </row>
    <row r="241" spans="1:28" ht="15.75" hidden="1" customHeight="1">
      <c r="A241" s="17"/>
      <c r="B241" s="17"/>
      <c r="C241" s="132"/>
      <c r="D241" s="132"/>
      <c r="E241" s="133"/>
      <c r="F241" s="132"/>
      <c r="G241" s="134"/>
      <c r="H241" s="134"/>
      <c r="I241" s="135"/>
      <c r="J241" s="17"/>
      <c r="K241" s="17"/>
      <c r="L241" s="17"/>
      <c r="M241" s="17"/>
      <c r="N241" s="17"/>
      <c r="O241" s="17"/>
      <c r="P241" s="17"/>
      <c r="Q241" s="17"/>
      <c r="R241" s="17"/>
      <c r="S241" s="17"/>
      <c r="T241" s="17"/>
      <c r="U241" s="17"/>
      <c r="V241" s="17"/>
      <c r="W241" s="17"/>
      <c r="X241" s="17"/>
      <c r="Y241" s="17"/>
      <c r="Z241" s="17"/>
      <c r="AA241" s="17"/>
      <c r="AB241" s="17"/>
    </row>
    <row r="242" spans="1:28" ht="15.75" hidden="1" customHeight="1">
      <c r="A242" s="17"/>
      <c r="B242" s="17"/>
      <c r="C242" s="132"/>
      <c r="D242" s="132"/>
      <c r="E242" s="133"/>
      <c r="F242" s="132"/>
      <c r="G242" s="134"/>
      <c r="H242" s="134"/>
      <c r="I242" s="135"/>
      <c r="J242" s="17"/>
      <c r="K242" s="17"/>
      <c r="L242" s="17"/>
      <c r="M242" s="17"/>
      <c r="N242" s="17"/>
      <c r="O242" s="17"/>
      <c r="P242" s="17"/>
      <c r="Q242" s="17"/>
      <c r="R242" s="17"/>
      <c r="S242" s="17"/>
      <c r="T242" s="17"/>
      <c r="U242" s="17"/>
      <c r="V242" s="17"/>
      <c r="W242" s="17"/>
      <c r="X242" s="17"/>
      <c r="Y242" s="17"/>
      <c r="Z242" s="17"/>
      <c r="AA242" s="17"/>
      <c r="AB242" s="17"/>
    </row>
    <row r="243" spans="1:28" ht="15.75" hidden="1" customHeight="1">
      <c r="A243" s="17"/>
      <c r="B243" s="17"/>
      <c r="C243" s="132"/>
      <c r="D243" s="132"/>
      <c r="E243" s="133"/>
      <c r="F243" s="132"/>
      <c r="G243" s="134"/>
      <c r="H243" s="134"/>
      <c r="I243" s="135"/>
      <c r="J243" s="17"/>
      <c r="K243" s="17"/>
      <c r="L243" s="17"/>
      <c r="M243" s="17"/>
      <c r="N243" s="17"/>
      <c r="O243" s="17"/>
      <c r="P243" s="17"/>
      <c r="Q243" s="17"/>
      <c r="R243" s="17"/>
      <c r="S243" s="17"/>
      <c r="T243" s="17"/>
      <c r="U243" s="17"/>
      <c r="V243" s="17"/>
      <c r="W243" s="17"/>
      <c r="X243" s="17"/>
      <c r="Y243" s="17"/>
      <c r="Z243" s="17"/>
      <c r="AA243" s="17"/>
      <c r="AB243" s="17"/>
    </row>
    <row r="244" spans="1:28" ht="15.75" hidden="1" customHeight="1">
      <c r="A244" s="17"/>
      <c r="B244" s="17"/>
      <c r="C244" s="132"/>
      <c r="D244" s="132"/>
      <c r="E244" s="133"/>
      <c r="F244" s="132"/>
      <c r="G244" s="134"/>
      <c r="H244" s="134"/>
      <c r="I244" s="135"/>
      <c r="J244" s="17"/>
      <c r="K244" s="17"/>
      <c r="L244" s="17"/>
      <c r="M244" s="17"/>
      <c r="N244" s="17"/>
      <c r="O244" s="17"/>
      <c r="P244" s="17"/>
      <c r="Q244" s="17"/>
      <c r="R244" s="17"/>
      <c r="S244" s="17"/>
      <c r="T244" s="17"/>
      <c r="U244" s="17"/>
      <c r="V244" s="17"/>
      <c r="W244" s="17"/>
      <c r="X244" s="17"/>
      <c r="Y244" s="17"/>
      <c r="Z244" s="17"/>
      <c r="AA244" s="17"/>
      <c r="AB244" s="17"/>
    </row>
    <row r="245" spans="1:28" ht="15.75" hidden="1" customHeight="1">
      <c r="A245" s="17"/>
      <c r="B245" s="17"/>
      <c r="C245" s="132"/>
      <c r="D245" s="132"/>
      <c r="E245" s="133"/>
      <c r="F245" s="132"/>
      <c r="G245" s="134"/>
      <c r="H245" s="134"/>
      <c r="I245" s="135"/>
      <c r="J245" s="17"/>
      <c r="K245" s="17"/>
      <c r="L245" s="17"/>
      <c r="M245" s="17"/>
      <c r="N245" s="17"/>
      <c r="O245" s="17"/>
      <c r="P245" s="17"/>
      <c r="Q245" s="17"/>
      <c r="R245" s="17"/>
      <c r="S245" s="17"/>
      <c r="T245" s="17"/>
      <c r="U245" s="17"/>
      <c r="V245" s="17"/>
      <c r="W245" s="17"/>
      <c r="X245" s="17"/>
      <c r="Y245" s="17"/>
      <c r="Z245" s="17"/>
      <c r="AA245" s="17"/>
      <c r="AB245" s="17"/>
    </row>
    <row r="246" spans="1:28" ht="15.75" hidden="1" customHeight="1">
      <c r="A246" s="17"/>
      <c r="B246" s="17"/>
      <c r="C246" s="132"/>
      <c r="D246" s="132"/>
      <c r="E246" s="133"/>
      <c r="F246" s="132"/>
      <c r="G246" s="134"/>
      <c r="H246" s="134"/>
      <c r="I246" s="135"/>
      <c r="J246" s="17"/>
      <c r="K246" s="17"/>
      <c r="L246" s="17"/>
      <c r="M246" s="17"/>
      <c r="N246" s="17"/>
      <c r="O246" s="17"/>
      <c r="P246" s="17"/>
      <c r="Q246" s="17"/>
      <c r="R246" s="17"/>
      <c r="S246" s="17"/>
      <c r="T246" s="17"/>
      <c r="U246" s="17"/>
      <c r="V246" s="17"/>
      <c r="W246" s="17"/>
      <c r="X246" s="17"/>
      <c r="Y246" s="17"/>
      <c r="Z246" s="17"/>
      <c r="AA246" s="17"/>
      <c r="AB246" s="17"/>
    </row>
    <row r="247" spans="1:28" ht="15.75" hidden="1" customHeight="1">
      <c r="A247" s="17"/>
      <c r="B247" s="17"/>
      <c r="C247" s="132"/>
      <c r="D247" s="132"/>
      <c r="E247" s="133"/>
      <c r="F247" s="132"/>
      <c r="G247" s="134"/>
      <c r="H247" s="134"/>
      <c r="I247" s="135"/>
      <c r="J247" s="17"/>
      <c r="K247" s="17"/>
      <c r="L247" s="17"/>
      <c r="M247" s="17"/>
      <c r="N247" s="17"/>
      <c r="O247" s="17"/>
      <c r="P247" s="17"/>
      <c r="Q247" s="17"/>
      <c r="R247" s="17"/>
      <c r="S247" s="17"/>
      <c r="T247" s="17"/>
      <c r="U247" s="17"/>
      <c r="V247" s="17"/>
      <c r="W247" s="17"/>
      <c r="X247" s="17"/>
      <c r="Y247" s="17"/>
      <c r="Z247" s="17"/>
      <c r="AA247" s="17"/>
      <c r="AB247" s="17"/>
    </row>
    <row r="248" spans="1:28" ht="15.75" hidden="1" customHeight="1">
      <c r="A248" s="17"/>
      <c r="B248" s="17"/>
      <c r="C248" s="132"/>
      <c r="D248" s="132"/>
      <c r="E248" s="133"/>
      <c r="F248" s="132"/>
      <c r="G248" s="134"/>
      <c r="H248" s="134"/>
      <c r="I248" s="135"/>
      <c r="J248" s="17"/>
      <c r="K248" s="17"/>
      <c r="L248" s="17"/>
      <c r="M248" s="17"/>
      <c r="N248" s="17"/>
      <c r="O248" s="17"/>
      <c r="P248" s="17"/>
      <c r="Q248" s="17"/>
      <c r="R248" s="17"/>
      <c r="S248" s="17"/>
      <c r="T248" s="17"/>
      <c r="U248" s="17"/>
      <c r="V248" s="17"/>
      <c r="W248" s="17"/>
      <c r="X248" s="17"/>
      <c r="Y248" s="17"/>
      <c r="Z248" s="17"/>
      <c r="AA248" s="17"/>
      <c r="AB248" s="17"/>
    </row>
    <row r="249" spans="1:28" ht="15.75" hidden="1" customHeight="1">
      <c r="A249" s="17"/>
      <c r="B249" s="17"/>
      <c r="C249" s="132"/>
      <c r="D249" s="132"/>
      <c r="E249" s="133"/>
      <c r="F249" s="132"/>
      <c r="G249" s="134"/>
      <c r="H249" s="134"/>
      <c r="I249" s="135"/>
      <c r="J249" s="17"/>
      <c r="K249" s="17"/>
      <c r="L249" s="17"/>
      <c r="M249" s="17"/>
      <c r="N249" s="17"/>
      <c r="O249" s="17"/>
      <c r="P249" s="17"/>
      <c r="Q249" s="17"/>
      <c r="R249" s="17"/>
      <c r="S249" s="17"/>
      <c r="T249" s="17"/>
      <c r="U249" s="17"/>
      <c r="V249" s="17"/>
      <c r="W249" s="17"/>
      <c r="X249" s="17"/>
      <c r="Y249" s="17"/>
      <c r="Z249" s="17"/>
      <c r="AA249" s="17"/>
      <c r="AB249" s="17"/>
    </row>
    <row r="250" spans="1:28" ht="15.75" hidden="1" customHeight="1">
      <c r="A250" s="17"/>
      <c r="B250" s="17"/>
      <c r="C250" s="132"/>
      <c r="D250" s="132"/>
      <c r="E250" s="133"/>
      <c r="F250" s="132"/>
      <c r="G250" s="134"/>
      <c r="H250" s="134"/>
      <c r="I250" s="135"/>
      <c r="J250" s="17"/>
      <c r="K250" s="17"/>
      <c r="L250" s="17"/>
      <c r="M250" s="17"/>
      <c r="N250" s="17"/>
      <c r="O250" s="17"/>
      <c r="P250" s="17"/>
      <c r="Q250" s="17"/>
      <c r="R250" s="17"/>
      <c r="S250" s="17"/>
      <c r="T250" s="17"/>
      <c r="U250" s="17"/>
      <c r="V250" s="17"/>
      <c r="W250" s="17"/>
      <c r="X250" s="17"/>
      <c r="Y250" s="17"/>
      <c r="Z250" s="17"/>
      <c r="AA250" s="17"/>
      <c r="AB250" s="17"/>
    </row>
    <row r="251" spans="1:28" ht="15.75" hidden="1" customHeight="1">
      <c r="A251" s="17"/>
      <c r="B251" s="17"/>
      <c r="C251" s="132"/>
      <c r="D251" s="132"/>
      <c r="E251" s="133"/>
      <c r="F251" s="132"/>
      <c r="G251" s="134"/>
      <c r="H251" s="134"/>
      <c r="I251" s="135"/>
      <c r="J251" s="17"/>
      <c r="K251" s="17"/>
      <c r="L251" s="17"/>
      <c r="M251" s="17"/>
      <c r="N251" s="17"/>
      <c r="O251" s="17"/>
      <c r="P251" s="17"/>
      <c r="Q251" s="17"/>
      <c r="R251" s="17"/>
      <c r="S251" s="17"/>
      <c r="T251" s="17"/>
      <c r="U251" s="17"/>
      <c r="V251" s="17"/>
      <c r="W251" s="17"/>
      <c r="X251" s="17"/>
      <c r="Y251" s="17"/>
      <c r="Z251" s="17"/>
      <c r="AA251" s="17"/>
      <c r="AB251" s="17"/>
    </row>
    <row r="252" spans="1:28" ht="15.75" hidden="1" customHeight="1">
      <c r="A252" s="17"/>
      <c r="B252" s="17"/>
      <c r="C252" s="132"/>
      <c r="D252" s="132"/>
      <c r="E252" s="133"/>
      <c r="F252" s="132"/>
      <c r="G252" s="134"/>
      <c r="H252" s="134"/>
      <c r="I252" s="135"/>
      <c r="J252" s="17"/>
      <c r="K252" s="17"/>
      <c r="L252" s="17"/>
      <c r="M252" s="17"/>
      <c r="N252" s="17"/>
      <c r="O252" s="17"/>
      <c r="P252" s="17"/>
      <c r="Q252" s="17"/>
      <c r="R252" s="17"/>
      <c r="S252" s="17"/>
      <c r="T252" s="17"/>
      <c r="U252" s="17"/>
      <c r="V252" s="17"/>
      <c r="W252" s="17"/>
      <c r="X252" s="17"/>
      <c r="Y252" s="17"/>
      <c r="Z252" s="17"/>
      <c r="AA252" s="17"/>
      <c r="AB252" s="17"/>
    </row>
    <row r="253" spans="1:28" ht="15.75" hidden="1" customHeight="1">
      <c r="A253" s="17"/>
      <c r="B253" s="17"/>
      <c r="C253" s="132"/>
      <c r="D253" s="132"/>
      <c r="E253" s="133"/>
      <c r="F253" s="132"/>
      <c r="G253" s="134"/>
      <c r="H253" s="134"/>
      <c r="I253" s="135"/>
      <c r="J253" s="17"/>
      <c r="K253" s="17"/>
      <c r="L253" s="17"/>
      <c r="M253" s="17"/>
      <c r="N253" s="17"/>
      <c r="O253" s="17"/>
      <c r="P253" s="17"/>
      <c r="Q253" s="17"/>
      <c r="R253" s="17"/>
      <c r="S253" s="17"/>
      <c r="T253" s="17"/>
      <c r="U253" s="17"/>
      <c r="V253" s="17"/>
      <c r="W253" s="17"/>
      <c r="X253" s="17"/>
      <c r="Y253" s="17"/>
      <c r="Z253" s="17"/>
      <c r="AA253" s="17"/>
      <c r="AB253" s="17"/>
    </row>
    <row r="254" spans="1:28" ht="15.75" hidden="1" customHeight="1">
      <c r="A254" s="17"/>
      <c r="B254" s="17"/>
      <c r="C254" s="132"/>
      <c r="D254" s="132"/>
      <c r="E254" s="133"/>
      <c r="F254" s="132"/>
      <c r="G254" s="134"/>
      <c r="H254" s="134"/>
      <c r="I254" s="135"/>
      <c r="J254" s="17"/>
      <c r="K254" s="17"/>
      <c r="L254" s="17"/>
      <c r="M254" s="17"/>
      <c r="N254" s="17"/>
      <c r="O254" s="17"/>
      <c r="P254" s="17"/>
      <c r="Q254" s="17"/>
      <c r="R254" s="17"/>
      <c r="S254" s="17"/>
      <c r="T254" s="17"/>
      <c r="U254" s="17"/>
      <c r="V254" s="17"/>
      <c r="W254" s="17"/>
      <c r="X254" s="17"/>
      <c r="Y254" s="17"/>
      <c r="Z254" s="17"/>
      <c r="AA254" s="17"/>
      <c r="AB254" s="17"/>
    </row>
    <row r="255" spans="1:28" ht="15.75" hidden="1" customHeight="1">
      <c r="A255" s="17"/>
      <c r="B255" s="17"/>
      <c r="C255" s="132"/>
      <c r="D255" s="132"/>
      <c r="E255" s="133"/>
      <c r="F255" s="132"/>
      <c r="G255" s="134"/>
      <c r="H255" s="134"/>
      <c r="I255" s="135"/>
      <c r="J255" s="17"/>
      <c r="K255" s="17"/>
      <c r="L255" s="17"/>
      <c r="M255" s="17"/>
      <c r="N255" s="17"/>
      <c r="O255" s="17"/>
      <c r="P255" s="17"/>
      <c r="Q255" s="17"/>
      <c r="R255" s="17"/>
      <c r="S255" s="17"/>
      <c r="T255" s="17"/>
      <c r="U255" s="17"/>
      <c r="V255" s="17"/>
      <c r="W255" s="17"/>
      <c r="X255" s="17"/>
      <c r="Y255" s="17"/>
      <c r="Z255" s="17"/>
      <c r="AA255" s="17"/>
      <c r="AB255" s="17"/>
    </row>
    <row r="256" spans="1:28" ht="15.75" hidden="1" customHeight="1">
      <c r="A256" s="17"/>
      <c r="B256" s="17"/>
      <c r="C256" s="132"/>
      <c r="D256" s="132"/>
      <c r="E256" s="133"/>
      <c r="F256" s="132"/>
      <c r="G256" s="134"/>
      <c r="H256" s="134"/>
      <c r="I256" s="135"/>
      <c r="J256" s="17"/>
      <c r="K256" s="17"/>
      <c r="L256" s="17"/>
      <c r="M256" s="17"/>
      <c r="N256" s="17"/>
      <c r="O256" s="17"/>
      <c r="P256" s="17"/>
      <c r="Q256" s="17"/>
      <c r="R256" s="17"/>
      <c r="S256" s="17"/>
      <c r="T256" s="17"/>
      <c r="U256" s="17"/>
      <c r="V256" s="17"/>
      <c r="W256" s="17"/>
      <c r="X256" s="17"/>
      <c r="Y256" s="17"/>
      <c r="Z256" s="17"/>
      <c r="AA256" s="17"/>
      <c r="AB256" s="17"/>
    </row>
    <row r="257" spans="1:28" ht="15.75" hidden="1" customHeight="1">
      <c r="A257" s="17"/>
      <c r="B257" s="17"/>
      <c r="C257" s="132"/>
      <c r="D257" s="132"/>
      <c r="E257" s="133"/>
      <c r="F257" s="132"/>
      <c r="G257" s="134"/>
      <c r="H257" s="134"/>
      <c r="I257" s="135"/>
      <c r="J257" s="17"/>
      <c r="K257" s="17"/>
      <c r="L257" s="17"/>
      <c r="M257" s="17"/>
      <c r="N257" s="17"/>
      <c r="O257" s="17"/>
      <c r="P257" s="17"/>
      <c r="Q257" s="17"/>
      <c r="R257" s="17"/>
      <c r="S257" s="17"/>
      <c r="T257" s="17"/>
      <c r="U257" s="17"/>
      <c r="V257" s="17"/>
      <c r="W257" s="17"/>
      <c r="X257" s="17"/>
      <c r="Y257" s="17"/>
      <c r="Z257" s="17"/>
      <c r="AA257" s="17"/>
      <c r="AB257" s="17"/>
    </row>
    <row r="258" spans="1:28" ht="15.75" hidden="1" customHeight="1">
      <c r="A258" s="17"/>
      <c r="B258" s="17"/>
      <c r="C258" s="132"/>
      <c r="D258" s="132"/>
      <c r="E258" s="133"/>
      <c r="F258" s="132"/>
      <c r="G258" s="134"/>
      <c r="H258" s="134"/>
      <c r="I258" s="135"/>
      <c r="J258" s="17"/>
      <c r="K258" s="17"/>
      <c r="L258" s="17"/>
      <c r="M258" s="17"/>
      <c r="N258" s="17"/>
      <c r="O258" s="17"/>
      <c r="P258" s="17"/>
      <c r="Q258" s="17"/>
      <c r="R258" s="17"/>
      <c r="S258" s="17"/>
      <c r="T258" s="17"/>
      <c r="U258" s="17"/>
      <c r="V258" s="17"/>
      <c r="W258" s="17"/>
      <c r="X258" s="17"/>
      <c r="Y258" s="17"/>
      <c r="Z258" s="17"/>
      <c r="AA258" s="17"/>
      <c r="AB258" s="17"/>
    </row>
    <row r="259" spans="1:28" ht="15.75" hidden="1" customHeight="1">
      <c r="A259" s="17"/>
      <c r="B259" s="17"/>
      <c r="C259" s="132"/>
      <c r="D259" s="132"/>
      <c r="E259" s="133"/>
      <c r="F259" s="132"/>
      <c r="G259" s="134"/>
      <c r="H259" s="134"/>
      <c r="I259" s="135"/>
      <c r="J259" s="17"/>
      <c r="K259" s="17"/>
      <c r="L259" s="17"/>
      <c r="M259" s="17"/>
      <c r="N259" s="17"/>
      <c r="O259" s="17"/>
      <c r="P259" s="17"/>
      <c r="Q259" s="17"/>
      <c r="R259" s="17"/>
      <c r="S259" s="17"/>
      <c r="T259" s="17"/>
      <c r="U259" s="17"/>
      <c r="V259" s="17"/>
      <c r="W259" s="17"/>
      <c r="X259" s="17"/>
      <c r="Y259" s="17"/>
      <c r="Z259" s="17"/>
      <c r="AA259" s="17"/>
      <c r="AB259" s="17"/>
    </row>
    <row r="260" spans="1:28" ht="15.75" hidden="1" customHeight="1"/>
    <row r="261" spans="1:28" ht="15.75" hidden="1" customHeight="1"/>
    <row r="262" spans="1:28" ht="15.75" hidden="1" customHeight="1"/>
    <row r="263" spans="1:28" ht="15.75" hidden="1" customHeight="1"/>
    <row r="264" spans="1:28" ht="15.75" hidden="1" customHeight="1"/>
    <row r="265" spans="1:28" ht="15.75" hidden="1" customHeight="1"/>
    <row r="266" spans="1:28" ht="15.75" hidden="1" customHeight="1"/>
    <row r="267" spans="1:28" ht="15.75" hidden="1" customHeight="1"/>
    <row r="268" spans="1:28" ht="15.75" hidden="1" customHeight="1"/>
    <row r="269" spans="1:28" ht="15.75" hidden="1" customHeight="1"/>
    <row r="270" spans="1:28" ht="15.75" hidden="1" customHeight="1"/>
    <row r="271" spans="1:28" ht="15.75" hidden="1" customHeight="1"/>
    <row r="272" spans="1:28"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sheetData>
  <mergeCells count="97">
    <mergeCell ref="G33:G36"/>
    <mergeCell ref="E36:F36"/>
    <mergeCell ref="E47:F47"/>
    <mergeCell ref="E48:F48"/>
    <mergeCell ref="C2:E4"/>
    <mergeCell ref="A3:B3"/>
    <mergeCell ref="A4:B4"/>
    <mergeCell ref="A6:A31"/>
    <mergeCell ref="G6:G13"/>
    <mergeCell ref="C15:C21"/>
    <mergeCell ref="G25:G31"/>
    <mergeCell ref="E29:F29"/>
    <mergeCell ref="C30:C31"/>
    <mergeCell ref="E30:F30"/>
    <mergeCell ref="E31:F31"/>
    <mergeCell ref="E54:F54"/>
    <mergeCell ref="E55:F55"/>
    <mergeCell ref="G49:G52"/>
    <mergeCell ref="H49:H52"/>
    <mergeCell ref="I49:I52"/>
    <mergeCell ref="E53:F53"/>
    <mergeCell ref="G54:G59"/>
    <mergeCell ref="H54:H59"/>
    <mergeCell ref="I54:I59"/>
    <mergeCell ref="E43:F43"/>
    <mergeCell ref="E44:F44"/>
    <mergeCell ref="G44:G47"/>
    <mergeCell ref="H44:H47"/>
    <mergeCell ref="I44:I47"/>
    <mergeCell ref="E45:F45"/>
    <mergeCell ref="E46:F46"/>
    <mergeCell ref="E37:F37"/>
    <mergeCell ref="E38:F38"/>
    <mergeCell ref="G38:G42"/>
    <mergeCell ref="H38:H42"/>
    <mergeCell ref="I38:I42"/>
    <mergeCell ref="E39:F39"/>
    <mergeCell ref="E40:F40"/>
    <mergeCell ref="A32:A47"/>
    <mergeCell ref="B32:B36"/>
    <mergeCell ref="C32:D32"/>
    <mergeCell ref="C34:D34"/>
    <mergeCell ref="A48:A59"/>
    <mergeCell ref="C35:C36"/>
    <mergeCell ref="C37:D37"/>
    <mergeCell ref="B48:B52"/>
    <mergeCell ref="C48:D48"/>
    <mergeCell ref="C51:D51"/>
    <mergeCell ref="B53:B59"/>
    <mergeCell ref="C53:D53"/>
    <mergeCell ref="C54:C56"/>
    <mergeCell ref="C57:D57"/>
    <mergeCell ref="C58:C59"/>
    <mergeCell ref="B24:B31"/>
    <mergeCell ref="C38:C40"/>
    <mergeCell ref="C41:D41"/>
    <mergeCell ref="B43:B47"/>
    <mergeCell ref="C43:D43"/>
    <mergeCell ref="C44:C45"/>
    <mergeCell ref="C46:D46"/>
    <mergeCell ref="B37:B42"/>
    <mergeCell ref="C29:D29"/>
    <mergeCell ref="C24:D24"/>
    <mergeCell ref="C25:C28"/>
    <mergeCell ref="B6:B13"/>
    <mergeCell ref="C14:D14"/>
    <mergeCell ref="E8:F8"/>
    <mergeCell ref="E15:F15"/>
    <mergeCell ref="B14:B23"/>
    <mergeCell ref="C22:D22"/>
    <mergeCell ref="E16:F16"/>
    <mergeCell ref="E17:F17"/>
    <mergeCell ref="E18:F18"/>
    <mergeCell ref="E21:F21"/>
    <mergeCell ref="E23:F23"/>
    <mergeCell ref="H33:H36"/>
    <mergeCell ref="I33:I36"/>
    <mergeCell ref="C6:D6"/>
    <mergeCell ref="E7:F7"/>
    <mergeCell ref="C7:C10"/>
    <mergeCell ref="C11:D11"/>
    <mergeCell ref="C12:C13"/>
    <mergeCell ref="E12:F12"/>
    <mergeCell ref="E13:F13"/>
    <mergeCell ref="G15:G23"/>
    <mergeCell ref="E24:F24"/>
    <mergeCell ref="E25:F25"/>
    <mergeCell ref="E26:F26"/>
    <mergeCell ref="E27:F27"/>
    <mergeCell ref="E28:F28"/>
    <mergeCell ref="E32:F32"/>
    <mergeCell ref="H6:H13"/>
    <mergeCell ref="I6:I13"/>
    <mergeCell ref="H15:H23"/>
    <mergeCell ref="I15:I23"/>
    <mergeCell ref="H25:H31"/>
    <mergeCell ref="I25:I31"/>
  </mergeCells>
  <conditionalFormatting sqref="C7 C12 C15 C23 C25 C30 C33 C35:C36 C38 C42 C44 C47 C49:C52 C54 C57:C58">
    <cfRule type="containsBlanks" dxfId="183" priority="1">
      <formula>LEN(TRIM(C7))=0</formula>
    </cfRule>
  </conditionalFormatting>
  <conditionalFormatting sqref="E7">
    <cfRule type="cellIs" dxfId="182" priority="2" operator="equal">
      <formula>"sim"</formula>
    </cfRule>
  </conditionalFormatting>
  <conditionalFormatting sqref="E7">
    <cfRule type="cellIs" dxfId="181" priority="3" operator="equal">
      <formula>"não"</formula>
    </cfRule>
  </conditionalFormatting>
  <conditionalFormatting sqref="C7 E7:E10 C12 E12:E13 C15 E15:E21 C23 E23 C25 E25:E28 C30 E30:E31 C33 E33:E45 C35:C36 C38 C42 C44 C47 E47 C49:C52 E49:E61 C54 C57:C58">
    <cfRule type="cellIs" dxfId="180" priority="4" operator="equal">
      <formula>"SIM"</formula>
    </cfRule>
  </conditionalFormatting>
  <conditionalFormatting sqref="C7 E7:E10 C12 E12:E13 C15 E15:E21 C23 E23 C25 E25:E28 C30 E30:E31 C33 E33:E45 C35:C36 C38 C42 C44 C47 E47 C49:C52 E49:E61 C54 C57:C58">
    <cfRule type="cellIs" dxfId="179" priority="5" operator="equal">
      <formula>"NÃO"</formula>
    </cfRule>
  </conditionalFormatting>
  <conditionalFormatting sqref="F11">
    <cfRule type="cellIs" dxfId="178" priority="6" operator="equal">
      <formula>"sim"</formula>
    </cfRule>
  </conditionalFormatting>
  <conditionalFormatting sqref="F11">
    <cfRule type="cellIs" dxfId="177" priority="7" operator="equal">
      <formula>"não"</formula>
    </cfRule>
  </conditionalFormatting>
  <conditionalFormatting sqref="E12">
    <cfRule type="cellIs" dxfId="176" priority="8" operator="equal">
      <formula>"sim"</formula>
    </cfRule>
  </conditionalFormatting>
  <conditionalFormatting sqref="E12">
    <cfRule type="cellIs" dxfId="175" priority="9" operator="equal">
      <formula>"não"</formula>
    </cfRule>
  </conditionalFormatting>
  <conditionalFormatting sqref="E13">
    <cfRule type="cellIs" dxfId="174" priority="10" operator="equal">
      <formula>"sim"</formula>
    </cfRule>
  </conditionalFormatting>
  <conditionalFormatting sqref="E13">
    <cfRule type="cellIs" dxfId="173" priority="11" operator="equal">
      <formula>"não"</formula>
    </cfRule>
  </conditionalFormatting>
  <conditionalFormatting sqref="F14">
    <cfRule type="cellIs" dxfId="172" priority="12" operator="equal">
      <formula>"sim"</formula>
    </cfRule>
  </conditionalFormatting>
  <conditionalFormatting sqref="F14">
    <cfRule type="cellIs" dxfId="171" priority="13" operator="equal">
      <formula>"não"</formula>
    </cfRule>
  </conditionalFormatting>
  <conditionalFormatting sqref="E15:E21">
    <cfRule type="cellIs" dxfId="170" priority="14" operator="equal">
      <formula>"sim"</formula>
    </cfRule>
  </conditionalFormatting>
  <conditionalFormatting sqref="E15:E21">
    <cfRule type="cellIs" dxfId="169" priority="15" operator="equal">
      <formula>"não"</formula>
    </cfRule>
  </conditionalFormatting>
  <conditionalFormatting sqref="E23">
    <cfRule type="cellIs" dxfId="168" priority="16" operator="equal">
      <formula>"sim"</formula>
    </cfRule>
  </conditionalFormatting>
  <conditionalFormatting sqref="E23">
    <cfRule type="cellIs" dxfId="167" priority="17" operator="equal">
      <formula>"não"</formula>
    </cfRule>
  </conditionalFormatting>
  <conditionalFormatting sqref="E25 E27">
    <cfRule type="cellIs" dxfId="166" priority="18" operator="equal">
      <formula>"sim"</formula>
    </cfRule>
  </conditionalFormatting>
  <conditionalFormatting sqref="E25 E27">
    <cfRule type="cellIs" dxfId="165" priority="19" operator="equal">
      <formula>"não"</formula>
    </cfRule>
  </conditionalFormatting>
  <conditionalFormatting sqref="E26 E28">
    <cfRule type="cellIs" dxfId="164" priority="20" operator="equal">
      <formula>"sim"</formula>
    </cfRule>
  </conditionalFormatting>
  <conditionalFormatting sqref="E26 E28">
    <cfRule type="cellIs" dxfId="163" priority="21" operator="equal">
      <formula>"não"</formula>
    </cfRule>
  </conditionalFormatting>
  <conditionalFormatting sqref="E7:E10 E12:E13 E15:E21 E23 E25:E28 E30:E31 E33:E36 E38:E42 E44:E45 E47 E49:E52 E54:E61">
    <cfRule type="cellIs" dxfId="162" priority="22" operator="equal">
      <formula>"sim"</formula>
    </cfRule>
  </conditionalFormatting>
  <conditionalFormatting sqref="E7:E10 E12:E13 E15:E21 E23 E25:E28 E30:E31 E33:E36 E38:E42 E44:E45 E47 E49:E52 E54:E61">
    <cfRule type="cellIs" dxfId="161" priority="23" operator="equal">
      <formula>"não"</formula>
    </cfRule>
  </conditionalFormatting>
  <dataValidations count="1">
    <dataValidation type="list" allowBlank="1" showErrorMessage="1" sqref="E11 E14 E22 E24 E29" xr:uid="{00000000-0002-0000-0800-000002000000}">
      <formula1>$AA$6:$AA$8</formula1>
    </dataValidation>
  </dataValidations>
  <pageMargins left="0.51180555555555496" right="0.51180555555555496" top="0.78749999999999998" bottom="0.78749999999999998"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'KPA 2.1'!$J$14:$J$20</xm:f>
          </x14:formula1>
          <xm:sqref>E7:E8 E9:F10 C12 E12:E13 C15 E15:E18 E19:F20 E21 C23 E23 C25 E25:E28 C30 E30:E31 C33 C35 E33:F35 E36 C38 E38:E40 C42 E41:F42 C44 E44:E45 C47 E47 C49:C50 C52 E49:F52 C54 E54:E55 C58 C61 E56:F61</xm:sqref>
        </x14:dataValidation>
        <x14:dataValidation type="list" allowBlank="1" showInputMessage="1" showErrorMessage="1" prompt="Selecione o valor na seta ao lado" xr:uid="{00000000-0002-0000-0800-000001000000}">
          <x14:formula1>
            <xm:f>'KPA 2.1'!$J$14:$J$20</xm:f>
          </x14:formula1>
          <xm:sqref>C7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2022-08-10T20:14:42Z</dcterms:created>
  <dcterms:modified xsi:type="dcterms:W3CDTF">2022-08-10T20:14:42Z</dcterms:modified>
  <cp:category/>
  <cp:contentStatus/>
</cp:coreProperties>
</file>